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2995" windowHeight="9525" activeTab="1"/>
  </bookViews>
  <sheets>
    <sheet name="Judy" sheetId="1" r:id="rId1"/>
    <sheet name="Carol H-p" sheetId="2" r:id="rId2"/>
  </sheets>
  <calcPr calcId="145621"/>
</workbook>
</file>

<file path=xl/calcChain.xml><?xml version="1.0" encoding="utf-8"?>
<calcChain xmlns="http://schemas.openxmlformats.org/spreadsheetml/2006/main">
  <c r="X16" i="2" l="1"/>
  <c r="U16" i="2"/>
  <c r="R16" i="2"/>
  <c r="X13" i="2" l="1"/>
  <c r="X14" i="2" s="1"/>
  <c r="X7" i="2"/>
  <c r="X8" i="2" s="1"/>
  <c r="U13" i="2" l="1"/>
  <c r="U14" i="2" s="1"/>
  <c r="U7" i="2"/>
  <c r="U8" i="2" s="1"/>
  <c r="R14" i="2"/>
  <c r="R13" i="2"/>
  <c r="R7" i="2"/>
  <c r="R8" i="2" s="1"/>
  <c r="P13" i="2" l="1"/>
  <c r="P14" i="2" s="1"/>
  <c r="O13" i="2"/>
  <c r="O14" i="2" s="1"/>
  <c r="K13" i="2"/>
  <c r="K14" i="2" s="1"/>
  <c r="J13" i="2"/>
  <c r="J14" i="2" s="1"/>
  <c r="E13" i="2"/>
  <c r="E14" i="2" s="1"/>
  <c r="P7" i="2"/>
  <c r="P8" i="2" s="1"/>
  <c r="O7" i="2"/>
  <c r="O8" i="2" s="1"/>
  <c r="K7" i="2"/>
  <c r="K8" i="2" s="1"/>
  <c r="J7" i="2"/>
  <c r="J8" i="2" s="1"/>
  <c r="E7" i="2"/>
  <c r="E8" i="2" s="1"/>
  <c r="P13" i="1" l="1"/>
  <c r="K13" i="1"/>
  <c r="F13" i="1"/>
  <c r="F7" i="1"/>
  <c r="K7" i="1"/>
  <c r="P7" i="1"/>
  <c r="P8" i="1" s="1"/>
  <c r="K14" i="1" l="1"/>
  <c r="K8" i="1"/>
  <c r="P14" i="1"/>
  <c r="F14" i="1"/>
  <c r="F8" i="1"/>
  <c r="O7" i="1" l="1"/>
  <c r="O8" i="1" s="1"/>
  <c r="J7" i="1"/>
  <c r="J8" i="1" s="1"/>
  <c r="E7" i="1"/>
  <c r="E8" i="1" s="1"/>
  <c r="O13" i="1"/>
  <c r="O14" i="1" s="1"/>
  <c r="J13" i="1"/>
  <c r="J14" i="1" s="1"/>
  <c r="E13" i="1"/>
  <c r="E14" i="1" s="1"/>
</calcChain>
</file>

<file path=xl/sharedStrings.xml><?xml version="1.0" encoding="utf-8"?>
<sst xmlns="http://schemas.openxmlformats.org/spreadsheetml/2006/main" count="223" uniqueCount="89">
  <si>
    <t>Complete Vendor Profile</t>
  </si>
  <si>
    <t>NETSUITE</t>
  </si>
  <si>
    <t>INTELLITEC</t>
  </si>
  <si>
    <t>SERENIC NAVIGATOR</t>
  </si>
  <si>
    <t>Response</t>
  </si>
  <si>
    <t>Complete</t>
  </si>
  <si>
    <t>No Response</t>
  </si>
  <si>
    <t xml:space="preserve"> </t>
  </si>
  <si>
    <t>Partially Complete</t>
  </si>
  <si>
    <t>Vendor Evaluation</t>
  </si>
  <si>
    <t>Comments</t>
  </si>
  <si>
    <t>Provided customer testimonials and will provide references upon notification that they have been selected as a finalist.</t>
  </si>
  <si>
    <t>Have requested</t>
  </si>
  <si>
    <t>Three references</t>
  </si>
  <si>
    <t>Relevant experience and capacity</t>
  </si>
  <si>
    <t>Project management approach</t>
  </si>
  <si>
    <t>Risk management process - During and after implementation</t>
  </si>
  <si>
    <t>Provided copy of Software Licensing Agreement</t>
  </si>
  <si>
    <t>Ongoing customer support</t>
  </si>
  <si>
    <t xml:space="preserve">Significant new client acquisitions in past 12 months.  Will need to discuss capacity.  How many projects will the lead consultant being managing during APHL implementation.  </t>
  </si>
  <si>
    <t>Will need more information on response times, number of dedicated support staff daily, do consultants handle support in between other appointments, etc.</t>
  </si>
  <si>
    <t>Staffing plan</t>
  </si>
  <si>
    <t>Will need to confirm that there is adequate capacity to cover the new client acquisitions stated in RFP.</t>
  </si>
  <si>
    <t>Somewhat covered in the implementation process explanation.</t>
  </si>
  <si>
    <t xml:space="preserve">Vendor provided summary financial data, but did not respond to all questions related to financial information and employee breakdown.  </t>
  </si>
  <si>
    <t>Vendor is privately held and does not release financial information.  Missing license agreement.</t>
  </si>
  <si>
    <t>Missing software license agreement</t>
  </si>
  <si>
    <t>Need clarification on capacity.  Total number of employees were provided, however, no breakdown of project staff.</t>
  </si>
  <si>
    <t>While vendor did not provide specific staff resources for the project, they outlined their staffing approach in detail.</t>
  </si>
  <si>
    <t>Provided breakdown of tentative staff resources including bio's.</t>
  </si>
  <si>
    <t xml:space="preserve">Vendor spoke of significant non-profit experience, but was not able to provide client references to support that experience at this time.  Capacity appears to be solid with an internal professional services team of over 1200.  Additionally, Netsuite has a large Channel Partner base that can be utilized for professional services.  </t>
  </si>
  <si>
    <t>Vendor References, Experience and Capacity - 30 Points</t>
  </si>
  <si>
    <t>Approach to Implementation and On-going Support - 10 Points</t>
  </si>
  <si>
    <t xml:space="preserve"> CLA Points</t>
  </si>
  <si>
    <t>APHL Points</t>
  </si>
  <si>
    <t>CLA Points</t>
  </si>
  <si>
    <t>RFP page number</t>
  </si>
  <si>
    <t>6-18</t>
  </si>
  <si>
    <t>21-26</t>
  </si>
  <si>
    <t>28</t>
  </si>
  <si>
    <t>Not clear if the support fees cover on-going technical support or only software maintenance (upgrades).  Need clarification on the process.This is only addressed as a line item in the cost section.</t>
  </si>
  <si>
    <t>24-25</t>
  </si>
  <si>
    <t xml:space="preserve">24-25 </t>
  </si>
  <si>
    <t>N/A</t>
  </si>
  <si>
    <t>27-30</t>
  </si>
  <si>
    <t>29-30</t>
  </si>
  <si>
    <t>19-24</t>
  </si>
  <si>
    <t>14-16</t>
  </si>
  <si>
    <t>Implementation Methodology document</t>
  </si>
  <si>
    <t>Vendor Profile document</t>
  </si>
  <si>
    <t>AVF PSA document</t>
  </si>
  <si>
    <t>Pricing or Cost</t>
  </si>
  <si>
    <t>NetSuite Ratings</t>
  </si>
  <si>
    <t>NetSuite - Comments</t>
  </si>
  <si>
    <t xml:space="preserve">The project plans are very thorough.  NetSuite anticipates 4 to 6 months to implement, and APHL has allowed 4 to 5 months.  I am concerned that the implementation may lag over into 2016. How many implementations are completed on schedule?   Should we have an IT representative review the timetable and participate in the demo? </t>
  </si>
  <si>
    <t>Per an independant article, NetSuite has experienced significant growth in its sales and the price of its stock, and has a talented management.</t>
  </si>
  <si>
    <t>Needs clarification.</t>
  </si>
  <si>
    <t>Intellitec Ratings</t>
  </si>
  <si>
    <t>Intellitec - Comments</t>
  </si>
  <si>
    <t>Provided 3 references with contact information.</t>
  </si>
  <si>
    <t>Intellitec is a relatively small company, with 26 employees, including 13 for implementation and training, and 2 as developers/programmers.  Intellic has 140 nonprofit clients, and about 20%  (or 28) use grant tracking.</t>
  </si>
  <si>
    <t>Intellitec has 26 employees, including 13 for implementation and training, and 2 as developers/programmers.  Intellic has 140 nonprofit clients, and about 20%  (or 28) use grant tracking.  Based on previous conversations with Intellitec, their experience with international companies may be fairly limited.</t>
  </si>
  <si>
    <t>The staffing plan was not detailed, and they have a small staff.  How has their staffing worked for APHL in the past?</t>
  </si>
  <si>
    <t>The risk management process is not fully detailed.  What has been APHL's experience?</t>
  </si>
  <si>
    <t>Serenic Navigator Ratings</t>
  </si>
  <si>
    <t>Serenic Navigator - Comments</t>
  </si>
  <si>
    <t>The testimonial link is informative, yet contact information is needed.  Since there are only 3 proposals, can we assume that NetSuite is a finalist, and ask for the references now?</t>
  </si>
  <si>
    <t>Implementation Cost</t>
  </si>
  <si>
    <t>Installation is 91,500, including training and data conversion; a SOW will follow with the updated amount.</t>
  </si>
  <si>
    <t>Cost is 81,491 per year, including 68,411 for NetSuite and 13,080 for Pyango.   Need to review for number of licenses and users.  Pricing includes 5 user licenses and 35 additional users, and 1 for (1 to 5 subsidiaries) in Pyango grant management. Cannot provide a fixed rate for implementation at this point in time, yet has included  a preliminary estimate.  Need to obtain the actual cost estimate from Pyango, although an estimate was included by NetSuite.  Pricing does not include cash management, and can be obtained from third party provicer Pirracle or Kyriba.Per the testimonial link, some organizations have received discounts through the NetSuite.org corporate citizen program.</t>
  </si>
  <si>
    <t>Installation is estimated at 80,000, based on 400 hours at 200 per hour.</t>
  </si>
  <si>
    <t>See page 2 of Implementation Methodogy statement. The four staff include the Project Manager, the Implementation Specialsit, the Developer, and the Training Specialist.</t>
  </si>
  <si>
    <t>The proposal is 72,294 for the first year, and includes 3 full users and 5 limited users.  Should the full access users be 13, and how does this effect the total cost? The number of limited access users in the proposal is 5. Should this be increased to cover most of the staff, and how does this effect the cost? Maintenance  is 21% for Serenic Navigator based on historical purchase price, and is 16% for JET rreports. Are the number of users estimated low in order to reduce the maintenance and Jet Reports costs? In the cost summary, years 2 - 5 do not add down.  Yearly cost should be 35,199 with hosting  rather than 22,900, a difference of 12,299 per year, or the yearly maintenance costs.  Is the Customer Care Plan for support the same as maintenance? The costs of maintaining the equipment on site are not included, such as the costs of hardware, its maintenance, and IT staff.  Additional costs for the server application software may be required.  A credit for the Microsoft Dynamis SL migration may be available.  Customization is probable, yet the hourly rate is not provided.</t>
  </si>
  <si>
    <t>the Implementation Methodology document describes the regular meetings and communications updates.</t>
  </si>
  <si>
    <t>AVF consulting has been a Serenic distributor for 15 years, and has specialized in non-profits and Microsoft Dynamics NAV and Serenic Navigator in before 2000.  They have 28 staff.  Navision is highly modifiable, and their senior  consultants are also trained in programming and customization.  There may be  additional costs to modify as needed.  Accounting Technology has rated them in the top 100 software consulting firms for the past 5 years.</t>
  </si>
  <si>
    <t>In the main proposal, they list five similar organizations, yet do not provide the contact information.  In the Vendor Profile and Proposed Resources document, they have included a list of non-profit customers.</t>
  </si>
  <si>
    <t>NetSuite offers software solutions to the nonprofit industry through a third party vendor.  Per page 23, NetSuite has 400 nonprofits as customers out of their 24,000 customers, or nonprofits are less than 2% of their customer base.  NetSuite does not list non-profit as an industry-specific solution on page 1.  PyanGo is a third party Grants Management Solution since August, 2013.  NetSuites' strengths include the flexible A/R, and the One World module for multicompany, subsidiaries, multicurrency and global concerns.  Page 4 indicates that OneWorld module includes only 1 subsidiary.</t>
  </si>
  <si>
    <t>AVF focuses their business on non profit organizations and their industry requirements and needs.  They have 28 employees, and over 150 customers using Serenic NAV, including several associations.</t>
  </si>
  <si>
    <t>The staffing plans includes roles for both NetSuite and APHL. For the APHL staffing requirement on page 14, how many hours should be anticipated for each  role or position listed?</t>
  </si>
  <si>
    <t>Intellitec's project plans are more simplistic and easier to understand than NetSuite.  Their schedule would indicate that the project will be completed by year-end.  Would the December 31, 2015 financial statements would be from the new system?</t>
  </si>
  <si>
    <t>The project plans are very thorough.  Per page 2 of the Implementation Methodology, the project will require a minimum of 5 to 7 months to complete.  I am concerned that the implementation may lag over into 2016.  Their system is set up to allow for and require modifications, per   the implementation brainstorming section and the Statement of Work.  The Statement of Work will include a list of system enhancements and third party system integration points.  The customization may result in  longer implementation period.</t>
  </si>
  <si>
    <t>The communication tool is used weekly, and has a section for the status and possible problems or bottlenecks.</t>
  </si>
  <si>
    <t>Included Judy's ratings.</t>
  </si>
  <si>
    <t>The number of staff is limited.  Support is separately priced.  What has been APHL's experience?</t>
  </si>
  <si>
    <t>The Customer Care Plan for support and help desk assistance is described in the implementation document.  The Help Desk is available from 8:30 to 5:00, during regular office hours.  Requests must be submitted through their website.  Is the Customer Care Plan for support included in the yearly maintenance fees?</t>
  </si>
  <si>
    <t xml:space="preserve">Implementation is estimated at 89K - 119K, based on 450 - 600 hours.  </t>
  </si>
  <si>
    <t>Cost is 70,484 per year, assuming 13 full users and 10 read only users.   First 5 users have a reduced fee of 50% for 3 years.  Standard price per full user is 3,120.  Full user fees will increase by 3,000 in year 4. May need to increase the number of read only users.  Each 10 pack for 10 read only users is 1,260 per year.  Pricing includes cash management.  Does not include the help / support desk, which is 200 per hour.</t>
  </si>
  <si>
    <t>Total</t>
  </si>
  <si>
    <t>40 points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</si>
</sst>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font>
    <font>
      <b/>
      <sz val="11"/>
      <color theme="1"/>
      <name val="Calibri"/>
      <family val="2"/>
    </font>
    <font>
      <b/>
      <i/>
      <sz val="14"/>
      <color theme="1"/>
      <name val="Calibri"/>
      <family val="2"/>
    </font>
  </fonts>
  <fills count="3">
    <fill>
      <patternFill patternType="none"/>
    </fill>
    <fill>
      <patternFill patternType="gray125"/>
    </fill>
    <fill>
      <patternFill patternType="solid">
        <fgColor theme="8" tint="0.399975585192419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medium">
        <color auto="1"/>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style="medium">
        <color auto="1"/>
      </top>
      <bottom style="medium">
        <color auto="1"/>
      </bottom>
      <diagonal/>
    </border>
    <border>
      <left style="thin">
        <color auto="1"/>
      </left>
      <right style="thick">
        <color auto="1"/>
      </right>
      <top/>
      <bottom style="thin">
        <color auto="1"/>
      </bottom>
      <diagonal/>
    </border>
    <border>
      <left style="thin">
        <color auto="1"/>
      </left>
      <right style="thick">
        <color auto="1"/>
      </right>
      <top/>
      <bottom/>
      <diagonal/>
    </border>
    <border>
      <left style="thin">
        <color auto="1"/>
      </left>
      <right style="thick">
        <color auto="1"/>
      </right>
      <top style="thin">
        <color auto="1"/>
      </top>
      <bottom/>
      <diagonal/>
    </border>
    <border>
      <left/>
      <right/>
      <top/>
      <bottom style="medium">
        <color auto="1"/>
      </bottom>
      <diagonal/>
    </border>
  </borders>
  <cellStyleXfs count="1">
    <xf numFmtId="0" fontId="0" fillId="0" borderId="0"/>
  </cellStyleXfs>
  <cellXfs count="85">
    <xf numFmtId="0" fontId="0" fillId="0" borderId="0" xfId="0"/>
    <xf numFmtId="0" fontId="0" fillId="0" borderId="0" xfId="0" applyAlignment="1">
      <alignment horizontal="left"/>
    </xf>
    <xf numFmtId="0" fontId="0" fillId="0" borderId="3" xfId="0" applyBorder="1" applyAlignment="1">
      <alignment horizontal="center" wrapText="1"/>
    </xf>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vertical="top"/>
    </xf>
    <xf numFmtId="0" fontId="0" fillId="0" borderId="0" xfId="0" applyAlignment="1">
      <alignment horizontal="left" vertical="top"/>
    </xf>
    <xf numFmtId="0" fontId="0" fillId="0" borderId="1" xfId="0" applyBorder="1" applyAlignment="1">
      <alignment vertical="top" wrapText="1"/>
    </xf>
    <xf numFmtId="0" fontId="0" fillId="0" borderId="7" xfId="0" applyBorder="1" applyAlignment="1">
      <alignment vertical="top"/>
    </xf>
    <xf numFmtId="0" fontId="0" fillId="0" borderId="7" xfId="0" applyBorder="1" applyAlignment="1">
      <alignment vertical="top" wrapText="1"/>
    </xf>
    <xf numFmtId="0" fontId="0" fillId="0" borderId="8" xfId="0" applyBorder="1" applyAlignment="1">
      <alignment vertical="top"/>
    </xf>
    <xf numFmtId="0" fontId="0" fillId="2" borderId="9" xfId="0" applyFill="1" applyBorder="1" applyAlignment="1">
      <alignment vertical="top" wrapText="1"/>
    </xf>
    <xf numFmtId="0" fontId="1" fillId="2" borderId="9" xfId="0" applyFont="1" applyFill="1" applyBorder="1" applyAlignment="1">
      <alignment vertical="top"/>
    </xf>
    <xf numFmtId="0" fontId="1" fillId="2" borderId="9" xfId="0" applyFont="1" applyFill="1" applyBorder="1" applyAlignment="1">
      <alignment vertical="top" wrapText="1"/>
    </xf>
    <xf numFmtId="0" fontId="1" fillId="2" borderId="10" xfId="0" applyFont="1" applyFill="1" applyBorder="1" applyAlignment="1">
      <alignment vertical="top"/>
    </xf>
    <xf numFmtId="2" fontId="1" fillId="2" borderId="9" xfId="0" applyNumberFormat="1" applyFont="1" applyFill="1" applyBorder="1" applyAlignment="1">
      <alignment vertical="top"/>
    </xf>
    <xf numFmtId="0" fontId="2" fillId="0" borderId="0" xfId="0" applyFont="1" applyBorder="1" applyAlignment="1">
      <alignment wrapText="1"/>
    </xf>
    <xf numFmtId="49" fontId="0" fillId="0" borderId="3" xfId="0" applyNumberFormat="1" applyBorder="1" applyAlignment="1">
      <alignment horizontal="center" wrapText="1"/>
    </xf>
    <xf numFmtId="49" fontId="0" fillId="0" borderId="2" xfId="0" applyNumberFormat="1" applyBorder="1" applyAlignment="1">
      <alignment horizontal="right" vertical="top" wrapText="1"/>
    </xf>
    <xf numFmtId="49" fontId="0" fillId="0" borderId="8" xfId="0" applyNumberFormat="1" applyBorder="1" applyAlignment="1">
      <alignment horizontal="right" vertical="top" wrapText="1"/>
    </xf>
    <xf numFmtId="49" fontId="0" fillId="2" borderId="9" xfId="0" applyNumberFormat="1" applyFill="1" applyBorder="1" applyAlignment="1">
      <alignment horizontal="right" vertical="top" wrapText="1"/>
    </xf>
    <xf numFmtId="49" fontId="0" fillId="0" borderId="7" xfId="0" applyNumberFormat="1" applyBorder="1" applyAlignment="1">
      <alignment horizontal="right" vertical="top" wrapText="1"/>
    </xf>
    <xf numFmtId="49" fontId="0" fillId="0" borderId="0" xfId="0" applyNumberFormat="1" applyAlignment="1">
      <alignment horizontal="right" wrapText="1"/>
    </xf>
    <xf numFmtId="0" fontId="0" fillId="0" borderId="3" xfId="0" applyBorder="1" applyAlignment="1">
      <alignment horizontal="right" wrapText="1"/>
    </xf>
    <xf numFmtId="0" fontId="0" fillId="0" borderId="2" xfId="0" applyBorder="1" applyAlignment="1">
      <alignment horizontal="right" vertical="top" wrapText="1"/>
    </xf>
    <xf numFmtId="0" fontId="0" fillId="0" borderId="8" xfId="0" applyBorder="1" applyAlignment="1">
      <alignment horizontal="right" vertical="top" wrapText="1"/>
    </xf>
    <xf numFmtId="0" fontId="1" fillId="2" borderId="9" xfId="0" applyFont="1" applyFill="1" applyBorder="1" applyAlignment="1">
      <alignment horizontal="right" vertical="top" wrapText="1"/>
    </xf>
    <xf numFmtId="0" fontId="0" fillId="0" borderId="7" xfId="0" applyBorder="1" applyAlignment="1">
      <alignment horizontal="right" vertical="top" wrapText="1"/>
    </xf>
    <xf numFmtId="0" fontId="0" fillId="0" borderId="0" xfId="0" applyAlignment="1">
      <alignment horizontal="right" wrapText="1"/>
    </xf>
    <xf numFmtId="0" fontId="1" fillId="2" borderId="11" xfId="0" applyFont="1" applyFill="1" applyBorder="1" applyAlignment="1">
      <alignment horizontal="right" vertical="top" wrapText="1"/>
    </xf>
    <xf numFmtId="0" fontId="0" fillId="0" borderId="17" xfId="0" applyBorder="1" applyAlignment="1">
      <alignment vertical="top" wrapText="1"/>
    </xf>
    <xf numFmtId="49" fontId="0" fillId="0" borderId="17" xfId="0" applyNumberFormat="1" applyBorder="1" applyAlignment="1">
      <alignment horizontal="right" vertical="top" wrapText="1"/>
    </xf>
    <xf numFmtId="0" fontId="0" fillId="0" borderId="17" xfId="0" applyBorder="1" applyAlignment="1">
      <alignment vertical="top"/>
    </xf>
    <xf numFmtId="0" fontId="0" fillId="0" borderId="18" xfId="0" applyBorder="1" applyAlignment="1">
      <alignment vertical="top"/>
    </xf>
    <xf numFmtId="0" fontId="1" fillId="2" borderId="22" xfId="0" applyFont="1" applyFill="1" applyBorder="1" applyAlignment="1">
      <alignment vertical="top"/>
    </xf>
    <xf numFmtId="2" fontId="1" fillId="2" borderId="22" xfId="0" applyNumberFormat="1" applyFont="1" applyFill="1" applyBorder="1" applyAlignment="1">
      <alignment vertical="top"/>
    </xf>
    <xf numFmtId="0" fontId="1" fillId="2" borderId="11" xfId="0" applyFont="1" applyFill="1" applyBorder="1" applyAlignment="1">
      <alignment vertical="top"/>
    </xf>
    <xf numFmtId="2" fontId="1" fillId="2" borderId="11" xfId="0" applyNumberFormat="1" applyFont="1" applyFill="1" applyBorder="1" applyAlignment="1">
      <alignment vertical="top"/>
    </xf>
    <xf numFmtId="0" fontId="0" fillId="0" borderId="4" xfId="0" applyBorder="1" applyAlignment="1">
      <alignment horizontal="center" wrapText="1"/>
    </xf>
    <xf numFmtId="0" fontId="0" fillId="0" borderId="0" xfId="0" applyFill="1" applyBorder="1" applyAlignment="1">
      <alignment horizontal="left" wrapText="1"/>
    </xf>
    <xf numFmtId="0" fontId="0" fillId="0" borderId="0" xfId="0" applyAlignment="1">
      <alignment horizontal="left" wrapText="1"/>
    </xf>
    <xf numFmtId="0" fontId="0" fillId="0" borderId="16"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2" borderId="21" xfId="0" applyFill="1" applyBorder="1" applyAlignment="1">
      <alignment vertical="top" wrapText="1"/>
    </xf>
    <xf numFmtId="0" fontId="0" fillId="0" borderId="23"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1" fillId="2" borderId="15" xfId="0" applyFont="1" applyFill="1" applyBorder="1" applyAlignment="1">
      <alignment vertical="top" wrapText="1"/>
    </xf>
    <xf numFmtId="0" fontId="1" fillId="2" borderId="21" xfId="0" applyFont="1" applyFill="1" applyBorder="1" applyAlignment="1">
      <alignment vertical="top" wrapText="1"/>
    </xf>
    <xf numFmtId="0" fontId="0" fillId="0" borderId="24" xfId="0" applyBorder="1" applyAlignment="1">
      <alignment wrapText="1"/>
    </xf>
    <xf numFmtId="0" fontId="0" fillId="0" borderId="25" xfId="0" applyBorder="1" applyAlignment="1">
      <alignment vertical="top" wrapText="1"/>
    </xf>
    <xf numFmtId="0" fontId="0" fillId="0" borderId="26" xfId="0" applyBorder="1" applyAlignment="1">
      <alignment vertical="top" wrapText="1"/>
    </xf>
    <xf numFmtId="0" fontId="0" fillId="0" borderId="26" xfId="0" applyBorder="1" applyAlignment="1">
      <alignment horizontal="left" vertical="top" wrapText="1"/>
    </xf>
    <xf numFmtId="0" fontId="0" fillId="0" borderId="27" xfId="0" applyBorder="1" applyAlignment="1">
      <alignment vertical="top" wrapText="1"/>
    </xf>
    <xf numFmtId="0" fontId="1" fillId="2" borderId="28" xfId="0" applyFont="1" applyFill="1" applyBorder="1" applyAlignment="1">
      <alignment horizontal="right" vertical="top" wrapText="1"/>
    </xf>
    <xf numFmtId="0" fontId="0" fillId="0" borderId="0" xfId="0" applyBorder="1" applyAlignment="1">
      <alignment vertical="top" wrapText="1"/>
    </xf>
    <xf numFmtId="49" fontId="0" fillId="0" borderId="0" xfId="0" applyNumberFormat="1" applyBorder="1" applyAlignment="1">
      <alignment horizontal="right" vertical="top" wrapText="1"/>
    </xf>
    <xf numFmtId="0" fontId="0" fillId="0" borderId="0" xfId="0" applyBorder="1" applyAlignment="1">
      <alignment vertical="top"/>
    </xf>
    <xf numFmtId="0" fontId="0" fillId="0" borderId="0" xfId="0" applyBorder="1" applyAlignment="1">
      <alignment horizontal="right" vertical="top" wrapText="1"/>
    </xf>
    <xf numFmtId="0" fontId="0" fillId="0" borderId="0" xfId="0" applyBorder="1" applyAlignment="1">
      <alignment horizontal="left" vertical="top"/>
    </xf>
    <xf numFmtId="0" fontId="0" fillId="0" borderId="29"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0" xfId="0" applyAlignment="1">
      <alignment horizontal="center"/>
    </xf>
    <xf numFmtId="0" fontId="0" fillId="0" borderId="8" xfId="0" applyBorder="1" applyAlignment="1">
      <alignment horizontal="center" vertical="top"/>
    </xf>
    <xf numFmtId="0" fontId="1" fillId="2" borderId="9" xfId="0" applyFont="1" applyFill="1" applyBorder="1" applyAlignment="1">
      <alignment horizontal="center" vertical="top"/>
    </xf>
    <xf numFmtId="0" fontId="0" fillId="0" borderId="7" xfId="0" applyBorder="1" applyAlignment="1">
      <alignment horizontal="center" vertical="top"/>
    </xf>
    <xf numFmtId="2" fontId="1" fillId="2" borderId="9" xfId="0" applyNumberFormat="1" applyFont="1" applyFill="1" applyBorder="1" applyAlignment="1">
      <alignment horizontal="center" vertical="top"/>
    </xf>
    <xf numFmtId="0" fontId="0" fillId="0" borderId="0" xfId="0" applyFill="1" applyBorder="1" applyAlignment="1">
      <alignment wrapText="1"/>
    </xf>
    <xf numFmtId="0" fontId="0" fillId="0" borderId="32" xfId="0" applyBorder="1" applyAlignment="1">
      <alignment wrapText="1"/>
    </xf>
    <xf numFmtId="0" fontId="0" fillId="0" borderId="32" xfId="0" applyBorder="1"/>
    <xf numFmtId="0" fontId="1" fillId="0" borderId="0" xfId="0" applyFont="1" applyFill="1" applyBorder="1" applyAlignment="1">
      <alignment vertical="top" wrapText="1"/>
    </xf>
    <xf numFmtId="0" fontId="1" fillId="0" borderId="0" xfId="0" applyFont="1"/>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1" fillId="2" borderId="0" xfId="0" applyFont="1" applyFill="1" applyBorder="1" applyAlignment="1">
      <alignment vertical="center" wrapText="1"/>
    </xf>
    <xf numFmtId="0" fontId="1" fillId="2" borderId="0" xfId="0" applyFont="1" applyFill="1" applyBorder="1" applyAlignment="1">
      <alignment horizontal="left" vertical="center" wrapText="1"/>
    </xf>
    <xf numFmtId="2" fontId="1" fillId="2" borderId="0" xfId="0" applyNumberFormat="1" applyFont="1" applyFill="1" applyBorder="1" applyAlignment="1">
      <alignment vertical="center"/>
    </xf>
    <xf numFmtId="0" fontId="1" fillId="2" borderId="0" xfId="0" applyFont="1" applyFill="1" applyBorder="1" applyAlignment="1">
      <alignment horizontal="right" vertical="center" wrapText="1"/>
    </xf>
    <xf numFmtId="49" fontId="1" fillId="0" borderId="0" xfId="0" applyNumberFormat="1" applyFont="1" applyFill="1" applyBorder="1" applyAlignment="1">
      <alignment horizontal="right" vertical="center" wrapText="1"/>
    </xf>
    <xf numFmtId="2" fontId="1" fillId="0" borderId="0"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workbookViewId="0">
      <selection activeCell="F7" sqref="F7"/>
    </sheetView>
  </sheetViews>
  <sheetFormatPr defaultRowHeight="15" x14ac:dyDescent="0.25"/>
  <cols>
    <col min="1" max="1" width="28.85546875" style="3" customWidth="1"/>
    <col min="2" max="2" width="9.7109375" style="3" bestFit="1" customWidth="1"/>
    <col min="3" max="3" width="28.7109375" style="3" customWidth="1"/>
    <col min="4" max="4" width="10.7109375" style="23" customWidth="1"/>
    <col min="5" max="6" width="6.7109375" customWidth="1"/>
    <col min="7" max="7" width="9.7109375" style="3" bestFit="1" customWidth="1"/>
    <col min="8" max="8" width="28.7109375" style="3" customWidth="1"/>
    <col min="9" max="9" width="10.7109375" style="29" customWidth="1"/>
    <col min="10" max="11" width="6.7109375" customWidth="1"/>
    <col min="12" max="12" width="9.7109375" style="3" customWidth="1"/>
    <col min="13" max="13" width="28.7109375" style="3" customWidth="1"/>
    <col min="14" max="14" width="15.5703125" style="29" customWidth="1"/>
    <col min="15" max="16" width="6.7109375" customWidth="1"/>
    <col min="19" max="20" width="9.140625" style="1" hidden="1" customWidth="1"/>
    <col min="21" max="22" width="9.140625" hidden="1" customWidth="1"/>
  </cols>
  <sheetData>
    <row r="1" spans="1:21" ht="20.25" thickTop="1" thickBot="1" x14ac:dyDescent="0.35">
      <c r="A1" s="17" t="s">
        <v>9</v>
      </c>
      <c r="B1" s="76" t="s">
        <v>1</v>
      </c>
      <c r="C1" s="77"/>
      <c r="D1" s="77"/>
      <c r="E1" s="77"/>
      <c r="F1" s="78"/>
      <c r="G1" s="76" t="s">
        <v>2</v>
      </c>
      <c r="H1" s="77"/>
      <c r="I1" s="77"/>
      <c r="J1" s="77"/>
      <c r="K1" s="78"/>
      <c r="L1" s="76" t="s">
        <v>3</v>
      </c>
      <c r="M1" s="77"/>
      <c r="N1" s="77"/>
      <c r="O1" s="77"/>
      <c r="P1" s="78"/>
      <c r="S1" s="1" t="s">
        <v>5</v>
      </c>
      <c r="U1">
        <v>5</v>
      </c>
    </row>
    <row r="2" spans="1:21" s="3" customFormat="1" ht="30" customHeight="1" thickTop="1" thickBot="1" x14ac:dyDescent="0.3">
      <c r="A2" s="52"/>
      <c r="B2" s="2" t="s">
        <v>4</v>
      </c>
      <c r="C2" s="2" t="s">
        <v>10</v>
      </c>
      <c r="D2" s="18" t="s">
        <v>36</v>
      </c>
      <c r="E2" s="2" t="s">
        <v>33</v>
      </c>
      <c r="F2" s="2" t="s">
        <v>34</v>
      </c>
      <c r="G2" s="2" t="s">
        <v>4</v>
      </c>
      <c r="H2" s="2" t="s">
        <v>10</v>
      </c>
      <c r="I2" s="2" t="s">
        <v>36</v>
      </c>
      <c r="J2" s="2" t="s">
        <v>35</v>
      </c>
      <c r="K2" s="39" t="s">
        <v>34</v>
      </c>
      <c r="L2" s="2" t="s">
        <v>4</v>
      </c>
      <c r="M2" s="2" t="s">
        <v>10</v>
      </c>
      <c r="N2" s="24" t="s">
        <v>36</v>
      </c>
      <c r="O2" s="2" t="s">
        <v>35</v>
      </c>
      <c r="P2" s="2" t="s">
        <v>34</v>
      </c>
      <c r="S2" s="40" t="s">
        <v>6</v>
      </c>
      <c r="T2" s="41"/>
      <c r="U2" s="3">
        <v>4</v>
      </c>
    </row>
    <row r="3" spans="1:21" s="6" customFormat="1" ht="83.25" customHeight="1" thickTop="1" thickBot="1" x14ac:dyDescent="0.3">
      <c r="A3" s="53" t="s">
        <v>0</v>
      </c>
      <c r="B3" s="42" t="s">
        <v>8</v>
      </c>
      <c r="C3" s="31" t="s">
        <v>26</v>
      </c>
      <c r="D3" s="32" t="s">
        <v>38</v>
      </c>
      <c r="E3" s="33">
        <v>4</v>
      </c>
      <c r="F3" s="34"/>
      <c r="G3" s="47" t="s">
        <v>8</v>
      </c>
      <c r="H3" s="5" t="s">
        <v>25</v>
      </c>
      <c r="I3" s="25" t="s">
        <v>44</v>
      </c>
      <c r="J3" s="4">
        <v>3</v>
      </c>
      <c r="K3" s="34"/>
      <c r="L3" s="46" t="s">
        <v>8</v>
      </c>
      <c r="M3" s="5" t="s">
        <v>24</v>
      </c>
      <c r="N3" s="25" t="s">
        <v>47</v>
      </c>
      <c r="O3" s="4">
        <v>3</v>
      </c>
      <c r="P3" s="34"/>
      <c r="S3" s="7"/>
      <c r="T3" s="7"/>
      <c r="U3" s="3">
        <v>3</v>
      </c>
    </row>
    <row r="4" spans="1:21" s="6" customFormat="1" ht="76.5" thickTop="1" thickBot="1" x14ac:dyDescent="0.3">
      <c r="A4" s="54" t="s">
        <v>13</v>
      </c>
      <c r="B4" s="43" t="s">
        <v>8</v>
      </c>
      <c r="C4" s="8" t="s">
        <v>11</v>
      </c>
      <c r="D4" s="19" t="s">
        <v>41</v>
      </c>
      <c r="E4" s="4">
        <v>2</v>
      </c>
      <c r="F4" s="34"/>
      <c r="G4" s="48" t="s">
        <v>5</v>
      </c>
      <c r="H4" s="8"/>
      <c r="I4" s="25">
        <v>30</v>
      </c>
      <c r="J4" s="4">
        <v>5</v>
      </c>
      <c r="K4" s="34"/>
      <c r="L4" s="43" t="s">
        <v>5</v>
      </c>
      <c r="M4" s="8" t="s">
        <v>7</v>
      </c>
      <c r="N4" s="25">
        <v>16</v>
      </c>
      <c r="O4" s="4">
        <v>5</v>
      </c>
      <c r="P4" s="34"/>
      <c r="S4" s="7"/>
      <c r="T4" s="7"/>
      <c r="U4" s="6">
        <v>2</v>
      </c>
    </row>
    <row r="5" spans="1:21" s="6" customFormat="1" ht="181.5" thickTop="1" thickBot="1" x14ac:dyDescent="0.3">
      <c r="A5" s="55" t="s">
        <v>14</v>
      </c>
      <c r="B5" s="43" t="s">
        <v>8</v>
      </c>
      <c r="C5" s="8" t="s">
        <v>30</v>
      </c>
      <c r="D5" s="19" t="s">
        <v>42</v>
      </c>
      <c r="E5" s="4">
        <v>4</v>
      </c>
      <c r="F5" s="34"/>
      <c r="G5" s="48" t="s">
        <v>8</v>
      </c>
      <c r="H5" s="8" t="s">
        <v>19</v>
      </c>
      <c r="I5" s="25" t="s">
        <v>45</v>
      </c>
      <c r="J5" s="4">
        <v>3</v>
      </c>
      <c r="K5" s="34"/>
      <c r="L5" s="43" t="s">
        <v>5</v>
      </c>
      <c r="M5" s="8" t="s">
        <v>27</v>
      </c>
      <c r="N5" s="25" t="s">
        <v>47</v>
      </c>
      <c r="O5" s="4">
        <v>3</v>
      </c>
      <c r="P5" s="34"/>
      <c r="S5" s="7"/>
      <c r="T5" s="7"/>
      <c r="U5" s="6">
        <v>1</v>
      </c>
    </row>
    <row r="6" spans="1:21" s="6" customFormat="1" ht="60.75" thickTop="1" x14ac:dyDescent="0.25">
      <c r="A6" s="54" t="s">
        <v>21</v>
      </c>
      <c r="B6" s="43" t="s">
        <v>5</v>
      </c>
      <c r="C6" s="8" t="s">
        <v>28</v>
      </c>
      <c r="D6" s="19" t="s">
        <v>43</v>
      </c>
      <c r="E6" s="4">
        <v>4</v>
      </c>
      <c r="F6" s="34"/>
      <c r="G6" s="48" t="s">
        <v>6</v>
      </c>
      <c r="H6" s="8" t="s">
        <v>22</v>
      </c>
      <c r="I6" s="25" t="s">
        <v>43</v>
      </c>
      <c r="J6" s="4">
        <v>0</v>
      </c>
      <c r="K6" s="34"/>
      <c r="L6" s="43" t="s">
        <v>5</v>
      </c>
      <c r="M6" s="8" t="s">
        <v>29</v>
      </c>
      <c r="N6" s="25" t="s">
        <v>49</v>
      </c>
      <c r="O6" s="4">
        <v>5</v>
      </c>
      <c r="P6" s="34"/>
      <c r="S6" s="7"/>
      <c r="T6" s="7"/>
      <c r="U6" s="6">
        <v>0</v>
      </c>
    </row>
    <row r="7" spans="1:21" s="6" customFormat="1" ht="15.75" thickBot="1" x14ac:dyDescent="0.3">
      <c r="A7" s="56"/>
      <c r="B7" s="44"/>
      <c r="C7" s="10"/>
      <c r="D7" s="20"/>
      <c r="E7" s="11">
        <f>SUM(E3:E6)</f>
        <v>14</v>
      </c>
      <c r="F7" s="11">
        <f>SUM(F3:F6)</f>
        <v>0</v>
      </c>
      <c r="G7" s="49"/>
      <c r="H7" s="10"/>
      <c r="I7" s="26"/>
      <c r="J7" s="11">
        <f>SUM(J3:J6)</f>
        <v>11</v>
      </c>
      <c r="K7" s="11">
        <f>SUM(K3:K6)</f>
        <v>0</v>
      </c>
      <c r="L7" s="44"/>
      <c r="M7" s="10"/>
      <c r="N7" s="26"/>
      <c r="O7" s="11">
        <f>SUM(O3:O6)</f>
        <v>16</v>
      </c>
      <c r="P7" s="11">
        <f>SUM(P3:P6)</f>
        <v>0</v>
      </c>
      <c r="S7" s="7"/>
      <c r="T7" s="7"/>
    </row>
    <row r="8" spans="1:21" s="6" customFormat="1" ht="45.75" thickBot="1" x14ac:dyDescent="0.3">
      <c r="A8" s="57" t="s">
        <v>31</v>
      </c>
      <c r="B8" s="45"/>
      <c r="C8" s="12"/>
      <c r="D8" s="21"/>
      <c r="E8" s="13">
        <f>(+E7/20)*30</f>
        <v>21</v>
      </c>
      <c r="F8" s="35">
        <f>(+F7/20)*30</f>
        <v>0</v>
      </c>
      <c r="G8" s="50"/>
      <c r="H8" s="14"/>
      <c r="I8" s="27"/>
      <c r="J8" s="13">
        <f>(+J7/20)*30</f>
        <v>16.5</v>
      </c>
      <c r="K8" s="37">
        <f>(+K7/20)*30</f>
        <v>0</v>
      </c>
      <c r="L8" s="51"/>
      <c r="M8" s="14"/>
      <c r="N8" s="30"/>
      <c r="O8" s="15">
        <f>(+O7/20)*30</f>
        <v>24</v>
      </c>
      <c r="P8" s="35">
        <f>(+P7/20)*30</f>
        <v>0</v>
      </c>
      <c r="S8" s="7"/>
      <c r="T8" s="7"/>
    </row>
    <row r="9" spans="1:21" s="6" customFormat="1" ht="46.5" thickTop="1" thickBot="1" x14ac:dyDescent="0.3">
      <c r="A9" s="54" t="s">
        <v>15</v>
      </c>
      <c r="B9" s="43" t="s">
        <v>5</v>
      </c>
      <c r="C9" s="8"/>
      <c r="D9" s="19" t="s">
        <v>37</v>
      </c>
      <c r="E9" s="4">
        <v>5</v>
      </c>
      <c r="F9" s="34"/>
      <c r="G9" s="48" t="s">
        <v>5</v>
      </c>
      <c r="H9" s="8"/>
      <c r="I9" s="25" t="s">
        <v>46</v>
      </c>
      <c r="J9" s="4">
        <v>5</v>
      </c>
      <c r="K9" s="34"/>
      <c r="L9" s="43" t="s">
        <v>5</v>
      </c>
      <c r="M9" s="8"/>
      <c r="N9" s="25" t="s">
        <v>48</v>
      </c>
      <c r="O9" s="4">
        <v>5</v>
      </c>
      <c r="P9" s="34"/>
      <c r="S9" s="7"/>
      <c r="T9" s="7"/>
    </row>
    <row r="10" spans="1:21" s="6" customFormat="1" ht="46.5" thickTop="1" thickBot="1" x14ac:dyDescent="0.3">
      <c r="A10" s="54" t="s">
        <v>16</v>
      </c>
      <c r="B10" s="43" t="s">
        <v>5</v>
      </c>
      <c r="C10" s="8"/>
      <c r="D10" s="19" t="s">
        <v>37</v>
      </c>
      <c r="E10" s="4">
        <v>5</v>
      </c>
      <c r="F10" s="34"/>
      <c r="G10" s="48" t="s">
        <v>8</v>
      </c>
      <c r="H10" s="8" t="s">
        <v>23</v>
      </c>
      <c r="I10" s="25" t="s">
        <v>46</v>
      </c>
      <c r="J10" s="4">
        <v>3</v>
      </c>
      <c r="K10" s="34"/>
      <c r="L10" s="43" t="s">
        <v>5</v>
      </c>
      <c r="M10" s="8"/>
      <c r="N10" s="25" t="s">
        <v>48</v>
      </c>
      <c r="O10" s="4">
        <v>5</v>
      </c>
      <c r="P10" s="34"/>
      <c r="S10" s="7"/>
      <c r="T10" s="7"/>
    </row>
    <row r="11" spans="1:21" s="6" customFormat="1" ht="31.5" thickTop="1" thickBot="1" x14ac:dyDescent="0.3">
      <c r="A11" s="54" t="s">
        <v>17</v>
      </c>
      <c r="B11" s="43" t="s">
        <v>6</v>
      </c>
      <c r="C11" s="8" t="s">
        <v>12</v>
      </c>
      <c r="D11" s="19" t="s">
        <v>43</v>
      </c>
      <c r="E11" s="4">
        <v>0</v>
      </c>
      <c r="F11" s="34"/>
      <c r="G11" s="48" t="s">
        <v>6</v>
      </c>
      <c r="H11" s="8" t="s">
        <v>12</v>
      </c>
      <c r="I11" s="25" t="s">
        <v>43</v>
      </c>
      <c r="J11" s="4">
        <v>0</v>
      </c>
      <c r="K11" s="34"/>
      <c r="L11" s="43" t="s">
        <v>5</v>
      </c>
      <c r="M11" s="8"/>
      <c r="N11" s="25" t="s">
        <v>50</v>
      </c>
      <c r="O11" s="4">
        <v>5</v>
      </c>
      <c r="P11" s="34"/>
      <c r="S11" s="7"/>
      <c r="T11" s="7"/>
    </row>
    <row r="12" spans="1:21" s="6" customFormat="1" ht="120.75" thickTop="1" x14ac:dyDescent="0.25">
      <c r="A12" s="54" t="s">
        <v>18</v>
      </c>
      <c r="B12" s="43" t="s">
        <v>8</v>
      </c>
      <c r="C12" s="8" t="s">
        <v>40</v>
      </c>
      <c r="D12" s="19" t="s">
        <v>39</v>
      </c>
      <c r="E12" s="4">
        <v>3</v>
      </c>
      <c r="F12" s="34"/>
      <c r="G12" s="48" t="s">
        <v>8</v>
      </c>
      <c r="H12" s="8" t="s">
        <v>20</v>
      </c>
      <c r="I12" s="25">
        <v>12</v>
      </c>
      <c r="J12" s="4">
        <v>4</v>
      </c>
      <c r="K12" s="34"/>
      <c r="L12" s="43" t="s">
        <v>5</v>
      </c>
      <c r="M12" s="8"/>
      <c r="N12" s="25" t="s">
        <v>48</v>
      </c>
      <c r="O12" s="4">
        <v>5</v>
      </c>
      <c r="P12" s="34"/>
      <c r="S12" s="7"/>
      <c r="T12" s="7"/>
    </row>
    <row r="13" spans="1:21" s="6" customFormat="1" ht="15.75" thickBot="1" x14ac:dyDescent="0.3">
      <c r="A13" s="56"/>
      <c r="B13" s="44"/>
      <c r="C13" s="10"/>
      <c r="D13" s="22"/>
      <c r="E13" s="9">
        <f>SUM(E9:E12)</f>
        <v>13</v>
      </c>
      <c r="F13" s="9">
        <f>SUM(F9:F12)</f>
        <v>0</v>
      </c>
      <c r="G13" s="49"/>
      <c r="H13" s="10"/>
      <c r="I13" s="28"/>
      <c r="J13" s="9">
        <f>SUM(J9:J12)</f>
        <v>12</v>
      </c>
      <c r="K13" s="9">
        <f>SUM(K9:K12)</f>
        <v>0</v>
      </c>
      <c r="L13" s="44"/>
      <c r="M13" s="10"/>
      <c r="N13" s="28"/>
      <c r="O13" s="9">
        <f>SUM(O9:O12)</f>
        <v>20</v>
      </c>
      <c r="P13" s="9">
        <f>SUM(P9:P12)</f>
        <v>0</v>
      </c>
      <c r="S13" s="7"/>
      <c r="T13" s="7"/>
    </row>
    <row r="14" spans="1:21" s="6" customFormat="1" ht="45.75" thickBot="1" x14ac:dyDescent="0.3">
      <c r="A14" s="57" t="s">
        <v>32</v>
      </c>
      <c r="B14" s="45"/>
      <c r="C14" s="12"/>
      <c r="D14" s="21"/>
      <c r="E14" s="16">
        <f>SUM(E13/20)*10</f>
        <v>6.5</v>
      </c>
      <c r="F14" s="36">
        <f>SUM(F13/20)*10</f>
        <v>0</v>
      </c>
      <c r="G14" s="50"/>
      <c r="H14" s="14"/>
      <c r="I14" s="27"/>
      <c r="J14" s="16">
        <f>SUM(J13/20)*10</f>
        <v>6</v>
      </c>
      <c r="K14" s="38">
        <f>SUM(K13/20)*10</f>
        <v>0</v>
      </c>
      <c r="L14" s="51"/>
      <c r="M14" s="14"/>
      <c r="N14" s="27"/>
      <c r="O14" s="16">
        <f>SUM(O13/20)*10</f>
        <v>10</v>
      </c>
      <c r="P14" s="36">
        <f>SUM(P13/20)*10</f>
        <v>0</v>
      </c>
      <c r="S14" s="7"/>
      <c r="T14" s="7"/>
    </row>
    <row r="15" spans="1:21" s="60" customFormat="1" x14ac:dyDescent="0.25">
      <c r="A15" s="58"/>
      <c r="B15" s="58"/>
      <c r="C15" s="58"/>
      <c r="D15" s="59"/>
      <c r="G15" s="58"/>
      <c r="H15" s="58"/>
      <c r="I15" s="61"/>
      <c r="L15" s="58"/>
      <c r="M15" s="58"/>
      <c r="N15" s="61"/>
      <c r="S15" s="62"/>
      <c r="T15" s="62"/>
    </row>
    <row r="16" spans="1:21" s="60" customFormat="1" x14ac:dyDescent="0.25">
      <c r="A16" s="58"/>
      <c r="B16" s="58"/>
      <c r="C16" s="58"/>
      <c r="D16" s="59"/>
      <c r="G16" s="58"/>
      <c r="H16" s="58"/>
      <c r="I16" s="61"/>
      <c r="L16" s="58"/>
      <c r="M16" s="58"/>
      <c r="N16" s="61"/>
      <c r="S16" s="62"/>
      <c r="T16" s="62"/>
    </row>
    <row r="22" spans="2:2" x14ac:dyDescent="0.25">
      <c r="B22" s="3" t="s">
        <v>7</v>
      </c>
    </row>
  </sheetData>
  <mergeCells count="3">
    <mergeCell ref="B1:F1"/>
    <mergeCell ref="G1:K1"/>
    <mergeCell ref="L1:P1"/>
  </mergeCells>
  <dataValidations count="3">
    <dataValidation type="list" allowBlank="1" showInputMessage="1" showErrorMessage="1" sqref="L3:L6 B3:B7 G3:G6 L9:L12 B9:B12 G9:G12">
      <formula1>$S$1:$S$2</formula1>
    </dataValidation>
    <dataValidation type="list" allowBlank="1" showInputMessage="1" showErrorMessage="1" sqref="J9:J12 E3:E6 E9:E12 J3:J6 O3:O6 O9:O12">
      <formula1>$U$1:$U$5</formula1>
    </dataValidation>
    <dataValidation type="list" allowBlank="1" showInputMessage="1" showErrorMessage="1" sqref="F3:F6 F9:F12 K9:K12 K3:K6 P3:P6 P9:P12">
      <formula1>$U$1:$U$6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tabSelected="1" workbookViewId="0">
      <selection activeCell="X8" activeCellId="1" sqref="X14 X8"/>
    </sheetView>
  </sheetViews>
  <sheetFormatPr defaultRowHeight="15" x14ac:dyDescent="0.25"/>
  <cols>
    <col min="1" max="1" width="22.140625" customWidth="1"/>
    <col min="2" max="2" width="14.85546875" customWidth="1"/>
    <col min="3" max="3" width="24.140625" customWidth="1"/>
    <col min="7" max="7" width="13.5703125" customWidth="1"/>
    <col min="8" max="8" width="24.85546875" customWidth="1"/>
    <col min="9" max="11" width="9.140625" customWidth="1"/>
    <col min="12" max="12" width="13.140625" customWidth="1"/>
    <col min="13" max="13" width="25.85546875" customWidth="1"/>
    <col min="14" max="14" width="15.28515625" customWidth="1"/>
    <col min="15" max="16" width="9.140625" customWidth="1"/>
    <col min="19" max="19" width="49.140625" customWidth="1"/>
    <col min="20" max="20" width="4.42578125" customWidth="1"/>
    <col min="22" max="22" width="32.5703125" customWidth="1"/>
    <col min="23" max="23" width="3.140625" customWidth="1"/>
    <col min="24" max="24" width="10.140625" customWidth="1"/>
    <col min="25" max="25" width="50" customWidth="1"/>
  </cols>
  <sheetData>
    <row r="1" spans="1:27" ht="76.5" customHeight="1" thickTop="1" thickBot="1" x14ac:dyDescent="0.35">
      <c r="A1" s="17" t="s">
        <v>9</v>
      </c>
      <c r="B1" s="76" t="s">
        <v>1</v>
      </c>
      <c r="C1" s="77"/>
      <c r="D1" s="77"/>
      <c r="E1" s="77"/>
      <c r="F1" s="77"/>
      <c r="G1" s="76" t="s">
        <v>2</v>
      </c>
      <c r="H1" s="77"/>
      <c r="I1" s="77"/>
      <c r="J1" s="77"/>
      <c r="K1" s="78"/>
      <c r="L1" s="76" t="s">
        <v>3</v>
      </c>
      <c r="M1" s="77"/>
      <c r="N1" s="77"/>
      <c r="O1" s="77"/>
      <c r="P1" s="78"/>
      <c r="R1" s="72" t="s">
        <v>52</v>
      </c>
      <c r="S1" s="73" t="s">
        <v>53</v>
      </c>
      <c r="T1" s="73"/>
      <c r="U1" s="72" t="s">
        <v>57</v>
      </c>
      <c r="V1" s="73" t="s">
        <v>58</v>
      </c>
      <c r="W1" s="73"/>
      <c r="X1" s="72" t="s">
        <v>64</v>
      </c>
      <c r="Y1" s="73" t="s">
        <v>65</v>
      </c>
      <c r="Z1" s="73"/>
      <c r="AA1" s="73"/>
    </row>
    <row r="2" spans="1:27" ht="31.5" thickTop="1" thickBot="1" x14ac:dyDescent="0.3">
      <c r="A2" s="52"/>
      <c r="B2" s="2" t="s">
        <v>4</v>
      </c>
      <c r="C2" s="2" t="s">
        <v>10</v>
      </c>
      <c r="D2" s="18" t="s">
        <v>36</v>
      </c>
      <c r="E2" s="2" t="s">
        <v>33</v>
      </c>
      <c r="F2" s="2" t="s">
        <v>34</v>
      </c>
      <c r="G2" s="2" t="s">
        <v>4</v>
      </c>
      <c r="H2" s="2" t="s">
        <v>10</v>
      </c>
      <c r="I2" s="2" t="s">
        <v>36</v>
      </c>
      <c r="J2" s="2" t="s">
        <v>35</v>
      </c>
      <c r="K2" s="39" t="s">
        <v>34</v>
      </c>
      <c r="L2" s="2" t="s">
        <v>4</v>
      </c>
      <c r="M2" s="2" t="s">
        <v>10</v>
      </c>
      <c r="N2" s="24" t="s">
        <v>36</v>
      </c>
      <c r="O2" s="2" t="s">
        <v>35</v>
      </c>
      <c r="P2" s="2" t="s">
        <v>34</v>
      </c>
      <c r="U2" s="66"/>
    </row>
    <row r="3" spans="1:27" ht="138.75" customHeight="1" thickTop="1" thickBot="1" x14ac:dyDescent="0.3">
      <c r="A3" s="53" t="s">
        <v>0</v>
      </c>
      <c r="B3" s="42" t="s">
        <v>8</v>
      </c>
      <c r="C3" s="31" t="s">
        <v>26</v>
      </c>
      <c r="D3" s="32" t="s">
        <v>38</v>
      </c>
      <c r="E3" s="33">
        <v>4</v>
      </c>
      <c r="F3" s="34"/>
      <c r="G3" s="47" t="s">
        <v>8</v>
      </c>
      <c r="H3" s="5" t="s">
        <v>25</v>
      </c>
      <c r="I3" s="25" t="s">
        <v>44</v>
      </c>
      <c r="J3" s="4">
        <v>3</v>
      </c>
      <c r="K3" s="34"/>
      <c r="L3" s="46" t="s">
        <v>8</v>
      </c>
      <c r="M3" s="5" t="s">
        <v>24</v>
      </c>
      <c r="N3" s="25" t="s">
        <v>47</v>
      </c>
      <c r="O3" s="4">
        <v>3</v>
      </c>
      <c r="P3" s="34"/>
      <c r="R3" s="66">
        <v>5</v>
      </c>
      <c r="S3" s="3" t="s">
        <v>55</v>
      </c>
      <c r="U3" s="66">
        <v>3</v>
      </c>
      <c r="V3" s="3" t="s">
        <v>60</v>
      </c>
      <c r="X3" s="66">
        <v>4</v>
      </c>
      <c r="Y3" s="3" t="s">
        <v>74</v>
      </c>
    </row>
    <row r="4" spans="1:27" ht="84.75" customHeight="1" thickTop="1" thickBot="1" x14ac:dyDescent="0.3">
      <c r="A4" s="54" t="s">
        <v>13</v>
      </c>
      <c r="B4" s="43" t="s">
        <v>8</v>
      </c>
      <c r="C4" s="8" t="s">
        <v>11</v>
      </c>
      <c r="D4" s="19" t="s">
        <v>41</v>
      </c>
      <c r="E4" s="4">
        <v>2</v>
      </c>
      <c r="F4" s="63"/>
      <c r="G4" s="48" t="s">
        <v>5</v>
      </c>
      <c r="H4" s="8"/>
      <c r="I4" s="25">
        <v>30</v>
      </c>
      <c r="J4" s="4">
        <v>5</v>
      </c>
      <c r="K4" s="34"/>
      <c r="L4" s="43" t="s">
        <v>5</v>
      </c>
      <c r="M4" s="8" t="s">
        <v>7</v>
      </c>
      <c r="N4" s="25">
        <v>16</v>
      </c>
      <c r="O4" s="4">
        <v>5</v>
      </c>
      <c r="P4" s="34"/>
      <c r="R4" s="66">
        <v>3</v>
      </c>
      <c r="S4" s="3" t="s">
        <v>66</v>
      </c>
      <c r="U4" s="66">
        <v>5</v>
      </c>
      <c r="V4" s="3" t="s">
        <v>59</v>
      </c>
      <c r="X4" s="66">
        <v>3</v>
      </c>
      <c r="Y4" s="3" t="s">
        <v>75</v>
      </c>
    </row>
    <row r="5" spans="1:27" ht="216" customHeight="1" thickTop="1" thickBot="1" x14ac:dyDescent="0.3">
      <c r="A5" s="55" t="s">
        <v>14</v>
      </c>
      <c r="B5" s="43" t="s">
        <v>8</v>
      </c>
      <c r="C5" s="8" t="s">
        <v>30</v>
      </c>
      <c r="D5" s="19" t="s">
        <v>42</v>
      </c>
      <c r="E5" s="4">
        <v>4</v>
      </c>
      <c r="F5" s="63"/>
      <c r="G5" s="48" t="s">
        <v>8</v>
      </c>
      <c r="H5" s="8" t="s">
        <v>19</v>
      </c>
      <c r="I5" s="25" t="s">
        <v>45</v>
      </c>
      <c r="J5" s="4">
        <v>3</v>
      </c>
      <c r="K5" s="34"/>
      <c r="L5" s="43" t="s">
        <v>5</v>
      </c>
      <c r="M5" s="8" t="s">
        <v>27</v>
      </c>
      <c r="N5" s="25" t="s">
        <v>47</v>
      </c>
      <c r="O5" s="4">
        <v>3</v>
      </c>
      <c r="P5" s="34"/>
      <c r="R5" s="66">
        <v>4</v>
      </c>
      <c r="S5" s="3" t="s">
        <v>76</v>
      </c>
      <c r="U5" s="66">
        <v>3</v>
      </c>
      <c r="V5" s="3" t="s">
        <v>61</v>
      </c>
      <c r="X5" s="66">
        <v>3</v>
      </c>
      <c r="Y5" s="3" t="s">
        <v>77</v>
      </c>
    </row>
    <row r="6" spans="1:27" ht="105" customHeight="1" thickTop="1" x14ac:dyDescent="0.25">
      <c r="A6" s="54" t="s">
        <v>21</v>
      </c>
      <c r="B6" s="43" t="s">
        <v>5</v>
      </c>
      <c r="C6" s="8" t="s">
        <v>28</v>
      </c>
      <c r="D6" s="19" t="s">
        <v>43</v>
      </c>
      <c r="E6" s="4">
        <v>4</v>
      </c>
      <c r="F6" s="63"/>
      <c r="G6" s="48" t="s">
        <v>6</v>
      </c>
      <c r="H6" s="8" t="s">
        <v>22</v>
      </c>
      <c r="I6" s="25" t="s">
        <v>43</v>
      </c>
      <c r="J6" s="4">
        <v>0</v>
      </c>
      <c r="K6" s="34"/>
      <c r="L6" s="43" t="s">
        <v>5</v>
      </c>
      <c r="M6" s="8" t="s">
        <v>29</v>
      </c>
      <c r="N6" s="25" t="s">
        <v>49</v>
      </c>
      <c r="O6" s="4">
        <v>5</v>
      </c>
      <c r="P6" s="34"/>
      <c r="R6" s="66">
        <v>5</v>
      </c>
      <c r="S6" s="3" t="s">
        <v>78</v>
      </c>
      <c r="U6" s="66">
        <v>3</v>
      </c>
      <c r="V6" s="3" t="s">
        <v>62</v>
      </c>
      <c r="X6" s="66">
        <v>4</v>
      </c>
      <c r="Y6" s="3" t="s">
        <v>71</v>
      </c>
    </row>
    <row r="7" spans="1:27" ht="15.75" thickBot="1" x14ac:dyDescent="0.3">
      <c r="A7" s="56"/>
      <c r="B7" s="44"/>
      <c r="C7" s="10"/>
      <c r="D7" s="20"/>
      <c r="E7" s="11">
        <f>SUM(E3:E6)</f>
        <v>14</v>
      </c>
      <c r="F7" s="64"/>
      <c r="G7" s="49"/>
      <c r="H7" s="10"/>
      <c r="I7" s="26"/>
      <c r="J7" s="11">
        <f>SUM(J3:J6)</f>
        <v>11</v>
      </c>
      <c r="K7" s="11">
        <f>SUM(K3:K6)</f>
        <v>0</v>
      </c>
      <c r="L7" s="44"/>
      <c r="M7" s="10"/>
      <c r="N7" s="26"/>
      <c r="O7" s="11">
        <f>SUM(O3:O6)</f>
        <v>16</v>
      </c>
      <c r="P7" s="11">
        <f>SUM(P3:P6)</f>
        <v>0</v>
      </c>
      <c r="R7" s="67">
        <f>SUM(R3:R6)</f>
        <v>17</v>
      </c>
      <c r="U7" s="67">
        <f>SUM(U3:U6)</f>
        <v>14</v>
      </c>
      <c r="X7" s="67">
        <f>SUM(X3:X6)</f>
        <v>14</v>
      </c>
    </row>
    <row r="8" spans="1:27" ht="70.5" customHeight="1" thickBot="1" x14ac:dyDescent="0.3">
      <c r="A8" s="57" t="s">
        <v>31</v>
      </c>
      <c r="B8" s="45"/>
      <c r="C8" s="12"/>
      <c r="D8" s="21"/>
      <c r="E8" s="13">
        <f>(+E7/20)*30</f>
        <v>21</v>
      </c>
      <c r="F8" s="35"/>
      <c r="G8" s="50"/>
      <c r="H8" s="14"/>
      <c r="I8" s="27"/>
      <c r="J8" s="13">
        <f>(+J7/20)*30</f>
        <v>16.5</v>
      </c>
      <c r="K8" s="37">
        <f>(+K7/20)*30</f>
        <v>0</v>
      </c>
      <c r="L8" s="51"/>
      <c r="M8" s="14"/>
      <c r="N8" s="30"/>
      <c r="O8" s="15">
        <f>(+O7/20)*30</f>
        <v>24</v>
      </c>
      <c r="P8" s="35">
        <f>(+P7/20)*30</f>
        <v>0</v>
      </c>
      <c r="R8" s="68">
        <f>(+R7/20)*30</f>
        <v>25.5</v>
      </c>
      <c r="U8" s="68">
        <f>(+U7/20)*30</f>
        <v>21</v>
      </c>
      <c r="X8" s="68">
        <f>(+X7/20)*30</f>
        <v>21</v>
      </c>
    </row>
    <row r="9" spans="1:27" ht="136.5" customHeight="1" thickTop="1" thickBot="1" x14ac:dyDescent="0.3">
      <c r="A9" s="54" t="s">
        <v>15</v>
      </c>
      <c r="B9" s="43" t="s">
        <v>5</v>
      </c>
      <c r="C9" s="8"/>
      <c r="D9" s="19" t="s">
        <v>37</v>
      </c>
      <c r="E9" s="4">
        <v>5</v>
      </c>
      <c r="F9" s="63"/>
      <c r="G9" s="48" t="s">
        <v>5</v>
      </c>
      <c r="H9" s="8"/>
      <c r="I9" s="25" t="s">
        <v>46</v>
      </c>
      <c r="J9" s="4">
        <v>5</v>
      </c>
      <c r="K9" s="34"/>
      <c r="L9" s="43" t="s">
        <v>5</v>
      </c>
      <c r="M9" s="8"/>
      <c r="N9" s="25" t="s">
        <v>48</v>
      </c>
      <c r="O9" s="4">
        <v>5</v>
      </c>
      <c r="P9" s="34"/>
      <c r="R9" s="66">
        <v>3</v>
      </c>
      <c r="S9" s="3" t="s">
        <v>54</v>
      </c>
      <c r="U9" s="66">
        <v>5</v>
      </c>
      <c r="V9" s="3" t="s">
        <v>79</v>
      </c>
      <c r="X9" s="66">
        <v>3</v>
      </c>
      <c r="Y9" s="3" t="s">
        <v>80</v>
      </c>
    </row>
    <row r="10" spans="1:27" ht="62.25" customHeight="1" thickTop="1" thickBot="1" x14ac:dyDescent="0.3">
      <c r="A10" s="54" t="s">
        <v>16</v>
      </c>
      <c r="B10" s="43" t="s">
        <v>5</v>
      </c>
      <c r="C10" s="8"/>
      <c r="D10" s="19" t="s">
        <v>37</v>
      </c>
      <c r="E10" s="4">
        <v>5</v>
      </c>
      <c r="F10" s="63"/>
      <c r="G10" s="48" t="s">
        <v>8</v>
      </c>
      <c r="H10" s="8" t="s">
        <v>23</v>
      </c>
      <c r="I10" s="25" t="s">
        <v>46</v>
      </c>
      <c r="J10" s="4">
        <v>3</v>
      </c>
      <c r="K10" s="34"/>
      <c r="L10" s="43" t="s">
        <v>5</v>
      </c>
      <c r="M10" s="8"/>
      <c r="N10" s="25" t="s">
        <v>48</v>
      </c>
      <c r="O10" s="4">
        <v>5</v>
      </c>
      <c r="P10" s="34"/>
      <c r="R10" s="66">
        <v>5</v>
      </c>
      <c r="S10" s="3" t="s">
        <v>81</v>
      </c>
      <c r="U10" s="66">
        <v>3</v>
      </c>
      <c r="V10" s="71" t="s">
        <v>63</v>
      </c>
      <c r="X10" s="66">
        <v>4</v>
      </c>
      <c r="Y10" s="3" t="s">
        <v>73</v>
      </c>
    </row>
    <row r="11" spans="1:27" ht="48" customHeight="1" thickTop="1" thickBot="1" x14ac:dyDescent="0.3">
      <c r="A11" s="54" t="s">
        <v>17</v>
      </c>
      <c r="B11" s="43" t="s">
        <v>6</v>
      </c>
      <c r="C11" s="8" t="s">
        <v>12</v>
      </c>
      <c r="D11" s="19" t="s">
        <v>43</v>
      </c>
      <c r="E11" s="4">
        <v>0</v>
      </c>
      <c r="F11" s="63"/>
      <c r="G11" s="48" t="s">
        <v>6</v>
      </c>
      <c r="H11" s="8" t="s">
        <v>12</v>
      </c>
      <c r="I11" s="25" t="s">
        <v>43</v>
      </c>
      <c r="J11" s="4">
        <v>0</v>
      </c>
      <c r="K11" s="34"/>
      <c r="L11" s="43" t="s">
        <v>5</v>
      </c>
      <c r="M11" s="8"/>
      <c r="N11" s="25" t="s">
        <v>50</v>
      </c>
      <c r="O11" s="4">
        <v>5</v>
      </c>
      <c r="P11" s="34"/>
      <c r="R11" s="66">
        <v>0</v>
      </c>
      <c r="S11" s="71" t="s">
        <v>82</v>
      </c>
      <c r="U11" s="66">
        <v>0</v>
      </c>
      <c r="V11" s="71" t="s">
        <v>82</v>
      </c>
      <c r="X11" s="66">
        <v>5</v>
      </c>
      <c r="Y11" s="71" t="s">
        <v>82</v>
      </c>
    </row>
    <row r="12" spans="1:27" ht="141" customHeight="1" thickTop="1" x14ac:dyDescent="0.25">
      <c r="A12" s="54" t="s">
        <v>18</v>
      </c>
      <c r="B12" s="43" t="s">
        <v>8</v>
      </c>
      <c r="C12" s="8" t="s">
        <v>40</v>
      </c>
      <c r="D12" s="19" t="s">
        <v>39</v>
      </c>
      <c r="E12" s="4">
        <v>3</v>
      </c>
      <c r="F12" s="63"/>
      <c r="G12" s="48" t="s">
        <v>8</v>
      </c>
      <c r="H12" s="8" t="s">
        <v>20</v>
      </c>
      <c r="I12" s="25">
        <v>12</v>
      </c>
      <c r="J12" s="4">
        <v>4</v>
      </c>
      <c r="K12" s="34"/>
      <c r="L12" s="43" t="s">
        <v>5</v>
      </c>
      <c r="M12" s="8"/>
      <c r="N12" s="25" t="s">
        <v>48</v>
      </c>
      <c r="O12" s="4">
        <v>5</v>
      </c>
      <c r="P12" s="34"/>
      <c r="R12" s="66">
        <v>3</v>
      </c>
      <c r="S12" t="s">
        <v>56</v>
      </c>
      <c r="U12" s="66">
        <v>3</v>
      </c>
      <c r="V12" s="71" t="s">
        <v>83</v>
      </c>
      <c r="X12" s="66">
        <v>4</v>
      </c>
      <c r="Y12" s="3" t="s">
        <v>84</v>
      </c>
    </row>
    <row r="13" spans="1:27" ht="15.75" thickBot="1" x14ac:dyDescent="0.3">
      <c r="A13" s="56"/>
      <c r="B13" s="44"/>
      <c r="C13" s="10"/>
      <c r="D13" s="22"/>
      <c r="E13" s="9">
        <f>SUM(E9:E12)</f>
        <v>13</v>
      </c>
      <c r="F13" s="65"/>
      <c r="G13" s="49"/>
      <c r="H13" s="10"/>
      <c r="I13" s="28"/>
      <c r="J13" s="9">
        <f>SUM(J9:J12)</f>
        <v>12</v>
      </c>
      <c r="K13" s="9">
        <f>SUM(K9:K12)</f>
        <v>0</v>
      </c>
      <c r="L13" s="44"/>
      <c r="M13" s="10"/>
      <c r="N13" s="28"/>
      <c r="O13" s="9">
        <f>SUM(O9:O12)</f>
        <v>20</v>
      </c>
      <c r="P13" s="9">
        <f>SUM(P9:P12)</f>
        <v>0</v>
      </c>
      <c r="R13" s="69">
        <f>SUM(R9:R12)</f>
        <v>11</v>
      </c>
      <c r="U13" s="69">
        <f>SUM(U9:U12)</f>
        <v>11</v>
      </c>
      <c r="X13" s="69">
        <f>SUM(X9:X12)</f>
        <v>16</v>
      </c>
    </row>
    <row r="14" spans="1:27" ht="48" customHeight="1" thickBot="1" x14ac:dyDescent="0.3">
      <c r="A14" s="57" t="s">
        <v>32</v>
      </c>
      <c r="B14" s="45"/>
      <c r="C14" s="12"/>
      <c r="D14" s="21"/>
      <c r="E14" s="16">
        <f>SUM(E13/20)*10</f>
        <v>6.5</v>
      </c>
      <c r="F14" s="36"/>
      <c r="G14" s="50"/>
      <c r="H14" s="14"/>
      <c r="I14" s="27"/>
      <c r="J14" s="16">
        <f>SUM(J13/20)*10</f>
        <v>6</v>
      </c>
      <c r="K14" s="38">
        <f>SUM(K13/20)*10</f>
        <v>0</v>
      </c>
      <c r="L14" s="51"/>
      <c r="M14" s="14"/>
      <c r="N14" s="27"/>
      <c r="O14" s="16">
        <f>SUM(O13/20)*10</f>
        <v>10</v>
      </c>
      <c r="P14" s="36">
        <f>SUM(P13/20)*10</f>
        <v>0</v>
      </c>
      <c r="R14" s="70">
        <f>SUM(R13/20)*10</f>
        <v>5.5</v>
      </c>
      <c r="U14" s="70">
        <f>SUM(U13/20)*10</f>
        <v>5.5</v>
      </c>
      <c r="X14" s="70">
        <f>SUM(X13/20)*10</f>
        <v>8</v>
      </c>
    </row>
    <row r="15" spans="1:27" x14ac:dyDescent="0.25">
      <c r="U15" s="66"/>
      <c r="X15" s="66"/>
    </row>
    <row r="16" spans="1:27" x14ac:dyDescent="0.25">
      <c r="L16" s="83"/>
      <c r="M16" s="84"/>
      <c r="N16" s="79" t="s">
        <v>87</v>
      </c>
      <c r="O16" s="80" t="s">
        <v>88</v>
      </c>
      <c r="P16" s="80"/>
      <c r="Q16" s="82"/>
      <c r="R16" s="81">
        <f>SUM(R14,R8)</f>
        <v>31</v>
      </c>
      <c r="S16" s="81"/>
      <c r="T16" s="79"/>
      <c r="U16" s="81">
        <f>SUM(U14,U8)</f>
        <v>26.5</v>
      </c>
      <c r="V16" s="82"/>
      <c r="W16" s="81"/>
      <c r="X16" s="81">
        <f>SUM(X14,X8)</f>
        <v>29</v>
      </c>
    </row>
    <row r="17" spans="1:25" x14ac:dyDescent="0.25">
      <c r="U17" s="66"/>
      <c r="X17" s="66"/>
    </row>
    <row r="18" spans="1:25" ht="330" x14ac:dyDescent="0.25">
      <c r="A18" s="74" t="s">
        <v>51</v>
      </c>
      <c r="S18" s="3" t="s">
        <v>69</v>
      </c>
      <c r="U18" s="66"/>
      <c r="V18" s="3" t="s">
        <v>86</v>
      </c>
      <c r="X18" s="66"/>
      <c r="Y18" s="3" t="s">
        <v>72</v>
      </c>
    </row>
    <row r="19" spans="1:25" x14ac:dyDescent="0.25">
      <c r="U19" s="66"/>
      <c r="X19" s="66"/>
    </row>
    <row r="20" spans="1:25" ht="45" x14ac:dyDescent="0.25">
      <c r="A20" s="75" t="s">
        <v>67</v>
      </c>
      <c r="S20" s="3" t="s">
        <v>68</v>
      </c>
      <c r="U20" s="66"/>
      <c r="V20" s="3" t="s">
        <v>70</v>
      </c>
      <c r="X20" s="66"/>
      <c r="Y20" s="3" t="s">
        <v>85</v>
      </c>
    </row>
    <row r="21" spans="1:25" x14ac:dyDescent="0.25">
      <c r="U21" s="66"/>
      <c r="X21" s="66"/>
    </row>
    <row r="22" spans="1:25" x14ac:dyDescent="0.25">
      <c r="U22" s="66"/>
    </row>
    <row r="23" spans="1:25" x14ac:dyDescent="0.25">
      <c r="U23" s="66"/>
    </row>
    <row r="24" spans="1:25" x14ac:dyDescent="0.25">
      <c r="U24" s="66"/>
    </row>
    <row r="25" spans="1:25" x14ac:dyDescent="0.25">
      <c r="U25" s="66"/>
    </row>
  </sheetData>
  <mergeCells count="4">
    <mergeCell ref="B1:F1"/>
    <mergeCell ref="G1:K1"/>
    <mergeCell ref="L1:P1"/>
    <mergeCell ref="O16:P16"/>
  </mergeCells>
  <dataValidations count="3">
    <dataValidation type="list" allowBlank="1" showInputMessage="1" showErrorMessage="1" sqref="P9:P12 P3:P6 K3:K6 K9:K12">
      <formula1>$V$1:$V$6</formula1>
    </dataValidation>
    <dataValidation type="list" allowBlank="1" showInputMessage="1" showErrorMessage="1" sqref="J9:J12 O9:O12 O3:O6 J3:J6 E9:F12 E3:F6">
      <formula1>$V$1:$V$5</formula1>
    </dataValidation>
    <dataValidation type="list" allowBlank="1" showInputMessage="1" showErrorMessage="1" sqref="L3:L6 G9:G12 B9:B12 L9:L12 G3:G6 B3:B7">
      <formula1>$T$1:$T$2</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1A200C-BE27-43F8-8082-0301C5AC7E3F}"/>
</file>

<file path=customXml/itemProps2.xml><?xml version="1.0" encoding="utf-8"?>
<ds:datastoreItem xmlns:ds="http://schemas.openxmlformats.org/officeDocument/2006/customXml" ds:itemID="{76857472-7937-416C-9649-D2954DC6492F}"/>
</file>

<file path=customXml/itemProps3.xml><?xml version="1.0" encoding="utf-8"?>
<ds:datastoreItem xmlns:ds="http://schemas.openxmlformats.org/officeDocument/2006/customXml" ds:itemID="{811A200C-BE27-43F8-8082-0301C5AC7E3F}"/>
</file>

<file path=customXml/itemProps4.xml><?xml version="1.0" encoding="utf-8"?>
<ds:datastoreItem xmlns:ds="http://schemas.openxmlformats.org/officeDocument/2006/customXml" ds:itemID="{1D329D7E-7E28-4A38-A69C-CEE945EF2D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Judy</vt:lpstr>
      <vt:lpstr>Carol H-p</vt:lpstr>
    </vt:vector>
  </TitlesOfParts>
  <Company>CliftonLarsonAllen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jenders</dc:creator>
  <cp:lastModifiedBy>Smith, Patricia | APHL</cp:lastModifiedBy>
  <dcterms:created xsi:type="dcterms:W3CDTF">2015-05-26T17:00:06Z</dcterms:created>
  <dcterms:modified xsi:type="dcterms:W3CDTF">2015-06-09T15:01:29Z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f52f2c1e-5356-4fb3-9667-0b64d7687d45</vt:lpwstr>
  </property>
</Properties>
</file>