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ending_Drafts\Documents_in _Review\"/>
    </mc:Choice>
  </mc:AlternateContent>
  <xr:revisionPtr revIDLastSave="0" documentId="13_ncr:1_{42319715-665C-40EE-95F7-31B56012C8AD}" xr6:coauthVersionLast="45" xr6:coauthVersionMax="45" xr10:uidLastSave="{00000000-0000-0000-0000-000000000000}"/>
  <bookViews>
    <workbookView xWindow="-52290" yWindow="345" windowWidth="27435" windowHeight="13290" activeTab="5" xr2:uid="{83D6E1C5-14A0-4B01-9507-79E155687E20}"/>
  </bookViews>
  <sheets>
    <sheet name="Initial dilution" sheetId="1" r:id="rId1"/>
    <sheet name="Normalization and Pooling" sheetId="2" r:id="rId2"/>
    <sheet name="LRM_SampleSheet" sheetId="10" r:id="rId3"/>
    <sheet name="IEM_SampleSheet" sheetId="4" r:id="rId4"/>
    <sheet name="Indices" sheetId="9" r:id="rId5"/>
    <sheet name="Metrics" sheetId="11" r:id="rId6"/>
  </sheets>
  <externalReferences>
    <externalReference r:id="rId7"/>
  </externalReferences>
  <definedNames>
    <definedName name="IndexKits">[1]Indices!$A$8:$A$12</definedName>
    <definedName name="Molarity">'[1]Library Prep'!$D$132</definedName>
    <definedName name="PoolConcentration">'[1]Library Prep'!$D$131</definedName>
    <definedName name="PoolDilution">'[1]Library Prep'!$D$133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11" l="1"/>
  <c r="I25" i="11"/>
  <c r="I29" i="11"/>
  <c r="I32" i="11"/>
  <c r="I33" i="11"/>
  <c r="I36" i="11"/>
  <c r="I37" i="11"/>
  <c r="I40" i="11"/>
  <c r="I44" i="11"/>
  <c r="I49" i="11"/>
  <c r="I53" i="11"/>
  <c r="I57" i="11"/>
  <c r="I61" i="11"/>
  <c r="I65" i="11"/>
  <c r="I69" i="11"/>
  <c r="I72" i="11"/>
  <c r="I73" i="11"/>
  <c r="I76" i="11"/>
  <c r="I77" i="11"/>
  <c r="I80" i="11"/>
  <c r="I81" i="11"/>
  <c r="I84" i="11"/>
  <c r="I85" i="11"/>
  <c r="I88" i="11"/>
  <c r="I92" i="11"/>
  <c r="I96" i="11"/>
  <c r="I100" i="11"/>
  <c r="I105" i="11"/>
  <c r="I109" i="11"/>
  <c r="I17" i="11"/>
  <c r="B3" i="11"/>
  <c r="B2" i="11"/>
  <c r="B1" i="11"/>
  <c r="H112" i="11"/>
  <c r="H111" i="11"/>
  <c r="I111" i="11" s="1"/>
  <c r="H110" i="11"/>
  <c r="I110" i="11" s="1"/>
  <c r="H109" i="11"/>
  <c r="H108" i="11"/>
  <c r="I108" i="11" s="1"/>
  <c r="H107" i="11"/>
  <c r="I107" i="11" s="1"/>
  <c r="H106" i="11"/>
  <c r="I106" i="11" s="1"/>
  <c r="H105" i="11"/>
  <c r="H104" i="11"/>
  <c r="I104" i="11" s="1"/>
  <c r="H103" i="11"/>
  <c r="I103" i="11" s="1"/>
  <c r="H102" i="11"/>
  <c r="I102" i="11" s="1"/>
  <c r="J102" i="11" s="1"/>
  <c r="H101" i="11"/>
  <c r="I101" i="11" s="1"/>
  <c r="H100" i="11"/>
  <c r="H99" i="11"/>
  <c r="I99" i="11" s="1"/>
  <c r="H98" i="11"/>
  <c r="I98" i="11" s="1"/>
  <c r="H97" i="11"/>
  <c r="I97" i="11" s="1"/>
  <c r="H96" i="11"/>
  <c r="H95" i="11"/>
  <c r="I95" i="11" s="1"/>
  <c r="H94" i="11"/>
  <c r="I94" i="11" s="1"/>
  <c r="H93" i="11"/>
  <c r="I93" i="11" s="1"/>
  <c r="H92" i="11"/>
  <c r="H91" i="11"/>
  <c r="I91" i="11" s="1"/>
  <c r="H90" i="11"/>
  <c r="I90" i="11" s="1"/>
  <c r="H89" i="11"/>
  <c r="I89" i="11" s="1"/>
  <c r="H88" i="11"/>
  <c r="H87" i="11"/>
  <c r="I87" i="11" s="1"/>
  <c r="H86" i="11"/>
  <c r="I86" i="11" s="1"/>
  <c r="J86" i="11" s="1"/>
  <c r="H85" i="11"/>
  <c r="H84" i="11"/>
  <c r="H83" i="11"/>
  <c r="I83" i="11" s="1"/>
  <c r="H82" i="11"/>
  <c r="I82" i="11" s="1"/>
  <c r="H81" i="11"/>
  <c r="H80" i="11"/>
  <c r="H79" i="11"/>
  <c r="I79" i="11" s="1"/>
  <c r="H78" i="11"/>
  <c r="I78" i="11" s="1"/>
  <c r="H77" i="11"/>
  <c r="H76" i="11"/>
  <c r="H75" i="11"/>
  <c r="I75" i="11" s="1"/>
  <c r="H74" i="11"/>
  <c r="I74" i="11" s="1"/>
  <c r="H73" i="11"/>
  <c r="H72" i="11"/>
  <c r="H71" i="11"/>
  <c r="I71" i="11" s="1"/>
  <c r="H70" i="11"/>
  <c r="I70" i="11" s="1"/>
  <c r="J70" i="11" s="1"/>
  <c r="H69" i="11"/>
  <c r="H68" i="11"/>
  <c r="I68" i="11" s="1"/>
  <c r="H67" i="11"/>
  <c r="I67" i="11" s="1"/>
  <c r="H66" i="11"/>
  <c r="I66" i="11" s="1"/>
  <c r="H65" i="11"/>
  <c r="H64" i="11"/>
  <c r="H63" i="11"/>
  <c r="I63" i="11" s="1"/>
  <c r="H62" i="11"/>
  <c r="I62" i="11" s="1"/>
  <c r="H61" i="11"/>
  <c r="H60" i="11"/>
  <c r="I60" i="11" s="1"/>
  <c r="H59" i="11"/>
  <c r="I59" i="11" s="1"/>
  <c r="H58" i="11"/>
  <c r="I58" i="11" s="1"/>
  <c r="H57" i="11"/>
  <c r="H56" i="11"/>
  <c r="I56" i="11" s="1"/>
  <c r="H55" i="11"/>
  <c r="I55" i="11" s="1"/>
  <c r="H54" i="11"/>
  <c r="I54" i="11" s="1"/>
  <c r="J54" i="11" s="1"/>
  <c r="H53" i="11"/>
  <c r="H52" i="11"/>
  <c r="I52" i="11" s="1"/>
  <c r="H51" i="11"/>
  <c r="I51" i="11" s="1"/>
  <c r="H50" i="11"/>
  <c r="I50" i="11" s="1"/>
  <c r="H49" i="11"/>
  <c r="H48" i="11"/>
  <c r="I48" i="11" s="1"/>
  <c r="H47" i="11"/>
  <c r="I47" i="11" s="1"/>
  <c r="H46" i="11"/>
  <c r="I46" i="11" s="1"/>
  <c r="J46" i="11" s="1"/>
  <c r="H45" i="11"/>
  <c r="I45" i="11" s="1"/>
  <c r="H44" i="11"/>
  <c r="H43" i="11"/>
  <c r="I43" i="11" s="1"/>
  <c r="H42" i="11"/>
  <c r="I42" i="11" s="1"/>
  <c r="H41" i="11"/>
  <c r="I41" i="11" s="1"/>
  <c r="H40" i="11"/>
  <c r="H39" i="11"/>
  <c r="I39" i="11" s="1"/>
  <c r="H38" i="11"/>
  <c r="I38" i="11" s="1"/>
  <c r="J38" i="11" s="1"/>
  <c r="H37" i="11"/>
  <c r="H36" i="11"/>
  <c r="H35" i="11"/>
  <c r="I35" i="11" s="1"/>
  <c r="H34" i="11"/>
  <c r="I34" i="11" s="1"/>
  <c r="H33" i="11"/>
  <c r="H32" i="11"/>
  <c r="H31" i="11"/>
  <c r="I31" i="11" s="1"/>
  <c r="H30" i="11"/>
  <c r="I30" i="11" s="1"/>
  <c r="J30" i="11" s="1"/>
  <c r="H29" i="11"/>
  <c r="H28" i="11"/>
  <c r="I28" i="11" s="1"/>
  <c r="H27" i="11"/>
  <c r="I27" i="11" s="1"/>
  <c r="H26" i="11"/>
  <c r="I26" i="11" s="1"/>
  <c r="H25" i="11"/>
  <c r="H24" i="11"/>
  <c r="H23" i="11"/>
  <c r="I23" i="11" s="1"/>
  <c r="H22" i="11"/>
  <c r="I22" i="11" s="1"/>
  <c r="J22" i="11" s="1"/>
  <c r="H21" i="11"/>
  <c r="H20" i="11"/>
  <c r="I20" i="11" s="1"/>
  <c r="H19" i="11"/>
  <c r="I19" i="11" s="1"/>
  <c r="H18" i="11"/>
  <c r="I18" i="11" s="1"/>
  <c r="H17" i="11"/>
  <c r="I9" i="11"/>
  <c r="H9" i="11"/>
  <c r="E9" i="11"/>
  <c r="C9" i="11"/>
  <c r="J27" i="11" l="1"/>
  <c r="J59" i="11"/>
  <c r="J21" i="11"/>
  <c r="J35" i="11"/>
  <c r="J53" i="11"/>
  <c r="J83" i="11"/>
  <c r="J109" i="11"/>
  <c r="I112" i="11"/>
  <c r="J112" i="11" s="1"/>
  <c r="I64" i="11"/>
  <c r="J64" i="11" s="1"/>
  <c r="I24" i="11"/>
  <c r="J24" i="11" s="1"/>
  <c r="J32" i="11"/>
  <c r="J43" i="11"/>
  <c r="J80" i="11"/>
  <c r="J99" i="11"/>
  <c r="J19" i="11"/>
  <c r="J96" i="11"/>
  <c r="J29" i="11"/>
  <c r="J61" i="11"/>
  <c r="J77" i="11"/>
  <c r="J37" i="11"/>
  <c r="J45" i="11"/>
  <c r="J93" i="11"/>
  <c r="J17" i="11"/>
  <c r="J20" i="11"/>
  <c r="J23" i="11"/>
  <c r="J26" i="11"/>
  <c r="J33" i="11"/>
  <c r="J36" i="11"/>
  <c r="J39" i="11"/>
  <c r="J42" i="11"/>
  <c r="J49" i="11"/>
  <c r="J52" i="11"/>
  <c r="J55" i="11"/>
  <c r="J58" i="11"/>
  <c r="J65" i="11"/>
  <c r="J68" i="11"/>
  <c r="J71" i="11"/>
  <c r="J74" i="11"/>
  <c r="J81" i="11"/>
  <c r="J84" i="11"/>
  <c r="J87" i="11"/>
  <c r="J90" i="11"/>
  <c r="J97" i="11"/>
  <c r="J100" i="11"/>
  <c r="J103" i="11"/>
  <c r="J106" i="11"/>
  <c r="J62" i="11"/>
  <c r="J69" i="11"/>
  <c r="J72" i="11"/>
  <c r="J78" i="11"/>
  <c r="J85" i="11"/>
  <c r="J88" i="11"/>
  <c r="J91" i="11"/>
  <c r="J94" i="11"/>
  <c r="J101" i="11"/>
  <c r="J104" i="11"/>
  <c r="J107" i="11"/>
  <c r="J110" i="11"/>
  <c r="J18" i="11"/>
  <c r="J25" i="11"/>
  <c r="J28" i="11"/>
  <c r="J31" i="11"/>
  <c r="J34" i="11"/>
  <c r="J41" i="11"/>
  <c r="J44" i="11"/>
  <c r="J47" i="11"/>
  <c r="J50" i="11"/>
  <c r="J57" i="11"/>
  <c r="J63" i="11"/>
  <c r="J66" i="11"/>
  <c r="J73" i="11"/>
  <c r="J76" i="11"/>
  <c r="J79" i="11"/>
  <c r="J82" i="11"/>
  <c r="J89" i="11"/>
  <c r="J92" i="11"/>
  <c r="J95" i="11"/>
  <c r="J98" i="11"/>
  <c r="J105" i="11"/>
  <c r="J108" i="11"/>
  <c r="J40" i="11"/>
  <c r="J48" i="11"/>
  <c r="J56" i="11"/>
  <c r="J60" i="11"/>
  <c r="J51" i="11"/>
  <c r="J67" i="11"/>
  <c r="J75" i="11"/>
  <c r="J111" i="11"/>
  <c r="H108" i="1" l="1"/>
  <c r="E23" i="4" l="1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22" i="4"/>
  <c r="A23" i="4"/>
  <c r="B23" i="4"/>
  <c r="C23" i="4"/>
  <c r="D23" i="4"/>
  <c r="F23" i="4"/>
  <c r="G23" i="4" s="1"/>
  <c r="H23" i="4"/>
  <c r="I23" i="4"/>
  <c r="A24" i="4"/>
  <c r="B24" i="4"/>
  <c r="C24" i="4"/>
  <c r="D24" i="4"/>
  <c r="F24" i="4"/>
  <c r="G24" i="4" s="1"/>
  <c r="H24" i="4"/>
  <c r="I24" i="4" s="1"/>
  <c r="A25" i="4"/>
  <c r="B25" i="4"/>
  <c r="C25" i="4"/>
  <c r="D25" i="4"/>
  <c r="F25" i="4"/>
  <c r="G25" i="4" s="1"/>
  <c r="H25" i="4"/>
  <c r="I25" i="4"/>
  <c r="A26" i="4"/>
  <c r="B26" i="4"/>
  <c r="C26" i="4"/>
  <c r="D26" i="4"/>
  <c r="F26" i="4"/>
  <c r="G26" i="4" s="1"/>
  <c r="H26" i="4"/>
  <c r="I26" i="4"/>
  <c r="A27" i="4"/>
  <c r="B27" i="4"/>
  <c r="C27" i="4"/>
  <c r="D27" i="4"/>
  <c r="F27" i="4"/>
  <c r="G27" i="4" s="1"/>
  <c r="H27" i="4"/>
  <c r="I27" i="4"/>
  <c r="A28" i="4"/>
  <c r="B28" i="4"/>
  <c r="C28" i="4"/>
  <c r="D28" i="4"/>
  <c r="F28" i="4"/>
  <c r="G28" i="4"/>
  <c r="H28" i="4"/>
  <c r="I28" i="4" s="1"/>
  <c r="A29" i="4"/>
  <c r="B29" i="4"/>
  <c r="C29" i="4"/>
  <c r="D29" i="4"/>
  <c r="F29" i="4"/>
  <c r="G29" i="4"/>
  <c r="H29" i="4"/>
  <c r="I29" i="4" s="1"/>
  <c r="A30" i="4"/>
  <c r="B30" i="4"/>
  <c r="C30" i="4"/>
  <c r="D30" i="4"/>
  <c r="F30" i="4"/>
  <c r="G30" i="4" s="1"/>
  <c r="H30" i="4"/>
  <c r="I30" i="4" s="1"/>
  <c r="A31" i="4"/>
  <c r="B31" i="4"/>
  <c r="C31" i="4"/>
  <c r="D31" i="4"/>
  <c r="F31" i="4"/>
  <c r="G31" i="4"/>
  <c r="H31" i="4"/>
  <c r="I31" i="4" s="1"/>
  <c r="A32" i="4"/>
  <c r="B32" i="4"/>
  <c r="C32" i="4"/>
  <c r="D32" i="4"/>
  <c r="F32" i="4"/>
  <c r="G32" i="4" s="1"/>
  <c r="H32" i="4"/>
  <c r="I32" i="4" s="1"/>
  <c r="A33" i="4"/>
  <c r="B33" i="4"/>
  <c r="C33" i="4"/>
  <c r="D33" i="4"/>
  <c r="F33" i="4"/>
  <c r="G33" i="4" s="1"/>
  <c r="H33" i="4"/>
  <c r="I33" i="4"/>
  <c r="A34" i="4"/>
  <c r="B34" i="4"/>
  <c r="C34" i="4"/>
  <c r="D34" i="4"/>
  <c r="F34" i="4"/>
  <c r="G34" i="4" s="1"/>
  <c r="H34" i="4"/>
  <c r="I34" i="4"/>
  <c r="A35" i="4"/>
  <c r="B35" i="4"/>
  <c r="C35" i="4"/>
  <c r="D35" i="4"/>
  <c r="F35" i="4"/>
  <c r="G35" i="4" s="1"/>
  <c r="H35" i="4"/>
  <c r="I35" i="4"/>
  <c r="A36" i="4"/>
  <c r="B36" i="4"/>
  <c r="C36" i="4"/>
  <c r="D36" i="4"/>
  <c r="F36" i="4"/>
  <c r="G36" i="4"/>
  <c r="H36" i="4"/>
  <c r="I36" i="4" s="1"/>
  <c r="A37" i="4"/>
  <c r="B37" i="4"/>
  <c r="C37" i="4"/>
  <c r="D37" i="4"/>
  <c r="F37" i="4"/>
  <c r="G37" i="4"/>
  <c r="H37" i="4"/>
  <c r="I37" i="4" s="1"/>
  <c r="A38" i="4"/>
  <c r="B38" i="4"/>
  <c r="C38" i="4"/>
  <c r="D38" i="4"/>
  <c r="F38" i="4"/>
  <c r="G38" i="4" s="1"/>
  <c r="H38" i="4"/>
  <c r="I38" i="4" s="1"/>
  <c r="A39" i="4"/>
  <c r="B39" i="4"/>
  <c r="C39" i="4"/>
  <c r="D39" i="4"/>
  <c r="F39" i="4"/>
  <c r="G39" i="4"/>
  <c r="H39" i="4"/>
  <c r="I39" i="4" s="1"/>
  <c r="A40" i="4"/>
  <c r="B40" i="4"/>
  <c r="C40" i="4"/>
  <c r="D40" i="4"/>
  <c r="F40" i="4"/>
  <c r="G40" i="4" s="1"/>
  <c r="H40" i="4"/>
  <c r="I40" i="4" s="1"/>
  <c r="A41" i="4"/>
  <c r="B41" i="4"/>
  <c r="C41" i="4"/>
  <c r="D41" i="4"/>
  <c r="F41" i="4"/>
  <c r="G41" i="4" s="1"/>
  <c r="H41" i="4"/>
  <c r="I41" i="4"/>
  <c r="A42" i="4"/>
  <c r="B42" i="4"/>
  <c r="C42" i="4"/>
  <c r="D42" i="4"/>
  <c r="F42" i="4"/>
  <c r="G42" i="4" s="1"/>
  <c r="H42" i="4"/>
  <c r="I42" i="4"/>
  <c r="A43" i="4"/>
  <c r="B43" i="4"/>
  <c r="C43" i="4"/>
  <c r="D43" i="4"/>
  <c r="F43" i="4"/>
  <c r="G43" i="4" s="1"/>
  <c r="H43" i="4"/>
  <c r="I43" i="4"/>
  <c r="A44" i="4"/>
  <c r="B44" i="4"/>
  <c r="C44" i="4"/>
  <c r="D44" i="4"/>
  <c r="F44" i="4"/>
  <c r="G44" i="4"/>
  <c r="H44" i="4"/>
  <c r="I44" i="4" s="1"/>
  <c r="A45" i="4"/>
  <c r="B45" i="4"/>
  <c r="C45" i="4"/>
  <c r="D45" i="4"/>
  <c r="F45" i="4"/>
  <c r="G45" i="4"/>
  <c r="H45" i="4"/>
  <c r="I45" i="4" s="1"/>
  <c r="A46" i="4"/>
  <c r="B46" i="4"/>
  <c r="C46" i="4"/>
  <c r="D46" i="4"/>
  <c r="F46" i="4"/>
  <c r="G46" i="4" s="1"/>
  <c r="H46" i="4"/>
  <c r="I46" i="4" s="1"/>
  <c r="A47" i="4"/>
  <c r="B47" i="4"/>
  <c r="C47" i="4"/>
  <c r="D47" i="4"/>
  <c r="F47" i="4"/>
  <c r="G47" i="4"/>
  <c r="H47" i="4"/>
  <c r="I47" i="4" s="1"/>
  <c r="A48" i="4"/>
  <c r="B48" i="4"/>
  <c r="C48" i="4"/>
  <c r="D48" i="4"/>
  <c r="F48" i="4"/>
  <c r="G48" i="4" s="1"/>
  <c r="H48" i="4"/>
  <c r="I48" i="4" s="1"/>
  <c r="A49" i="4"/>
  <c r="B49" i="4"/>
  <c r="C49" i="4"/>
  <c r="D49" i="4"/>
  <c r="F49" i="4"/>
  <c r="G49" i="4" s="1"/>
  <c r="H49" i="4"/>
  <c r="I49" i="4"/>
  <c r="A50" i="4"/>
  <c r="B50" i="4"/>
  <c r="C50" i="4"/>
  <c r="D50" i="4"/>
  <c r="F50" i="4"/>
  <c r="G50" i="4" s="1"/>
  <c r="H50" i="4"/>
  <c r="I50" i="4"/>
  <c r="A51" i="4"/>
  <c r="B51" i="4"/>
  <c r="C51" i="4"/>
  <c r="D51" i="4"/>
  <c r="F51" i="4"/>
  <c r="G51" i="4" s="1"/>
  <c r="H51" i="4"/>
  <c r="I51" i="4"/>
  <c r="A52" i="4"/>
  <c r="B52" i="4"/>
  <c r="C52" i="4"/>
  <c r="D52" i="4"/>
  <c r="F52" i="4"/>
  <c r="G52" i="4"/>
  <c r="H52" i="4"/>
  <c r="I52" i="4" s="1"/>
  <c r="A53" i="4"/>
  <c r="B53" i="4"/>
  <c r="C53" i="4"/>
  <c r="D53" i="4"/>
  <c r="F53" i="4"/>
  <c r="G53" i="4"/>
  <c r="H53" i="4"/>
  <c r="I53" i="4" s="1"/>
  <c r="A54" i="4"/>
  <c r="B54" i="4"/>
  <c r="C54" i="4"/>
  <c r="D54" i="4"/>
  <c r="F54" i="4"/>
  <c r="G54" i="4" s="1"/>
  <c r="H54" i="4"/>
  <c r="I54" i="4" s="1"/>
  <c r="A55" i="4"/>
  <c r="B55" i="4"/>
  <c r="C55" i="4"/>
  <c r="D55" i="4"/>
  <c r="F55" i="4"/>
  <c r="G55" i="4"/>
  <c r="H55" i="4"/>
  <c r="I55" i="4" s="1"/>
  <c r="A56" i="4"/>
  <c r="B56" i="4"/>
  <c r="C56" i="4"/>
  <c r="D56" i="4"/>
  <c r="F56" i="4"/>
  <c r="G56" i="4" s="1"/>
  <c r="H56" i="4"/>
  <c r="I56" i="4" s="1"/>
  <c r="A57" i="4"/>
  <c r="B57" i="4"/>
  <c r="C57" i="4"/>
  <c r="D57" i="4"/>
  <c r="F57" i="4"/>
  <c r="G57" i="4" s="1"/>
  <c r="H57" i="4"/>
  <c r="I57" i="4"/>
  <c r="A58" i="4"/>
  <c r="B58" i="4"/>
  <c r="C58" i="4"/>
  <c r="D58" i="4"/>
  <c r="F58" i="4"/>
  <c r="G58" i="4" s="1"/>
  <c r="H58" i="4"/>
  <c r="I58" i="4"/>
  <c r="A59" i="4"/>
  <c r="B59" i="4"/>
  <c r="C59" i="4"/>
  <c r="D59" i="4"/>
  <c r="F59" i="4"/>
  <c r="G59" i="4" s="1"/>
  <c r="H59" i="4"/>
  <c r="I59" i="4"/>
  <c r="A60" i="4"/>
  <c r="B60" i="4"/>
  <c r="C60" i="4"/>
  <c r="D60" i="4"/>
  <c r="F60" i="4"/>
  <c r="G60" i="4"/>
  <c r="H60" i="4"/>
  <c r="I60" i="4" s="1"/>
  <c r="A61" i="4"/>
  <c r="B61" i="4"/>
  <c r="C61" i="4"/>
  <c r="D61" i="4"/>
  <c r="F61" i="4"/>
  <c r="G61" i="4"/>
  <c r="H61" i="4"/>
  <c r="I61" i="4" s="1"/>
  <c r="A62" i="4"/>
  <c r="B62" i="4"/>
  <c r="C62" i="4"/>
  <c r="D62" i="4"/>
  <c r="F62" i="4"/>
  <c r="G62" i="4" s="1"/>
  <c r="H62" i="4"/>
  <c r="I62" i="4" s="1"/>
  <c r="A63" i="4"/>
  <c r="B63" i="4"/>
  <c r="C63" i="4"/>
  <c r="D63" i="4"/>
  <c r="F63" i="4"/>
  <c r="G63" i="4"/>
  <c r="H63" i="4"/>
  <c r="I63" i="4" s="1"/>
  <c r="A64" i="4"/>
  <c r="B64" i="4"/>
  <c r="C64" i="4"/>
  <c r="D64" i="4"/>
  <c r="F64" i="4"/>
  <c r="G64" i="4" s="1"/>
  <c r="H64" i="4"/>
  <c r="I64" i="4" s="1"/>
  <c r="A65" i="4"/>
  <c r="B65" i="4"/>
  <c r="C65" i="4"/>
  <c r="D65" i="4"/>
  <c r="F65" i="4"/>
  <c r="G65" i="4" s="1"/>
  <c r="H65" i="4"/>
  <c r="I65" i="4"/>
  <c r="A66" i="4"/>
  <c r="B66" i="4"/>
  <c r="C66" i="4"/>
  <c r="D66" i="4"/>
  <c r="F66" i="4"/>
  <c r="G66" i="4" s="1"/>
  <c r="H66" i="4"/>
  <c r="I66" i="4"/>
  <c r="A67" i="4"/>
  <c r="B67" i="4"/>
  <c r="C67" i="4"/>
  <c r="D67" i="4"/>
  <c r="F67" i="4"/>
  <c r="G67" i="4"/>
  <c r="H67" i="4"/>
  <c r="I67" i="4"/>
  <c r="A68" i="4"/>
  <c r="B68" i="4"/>
  <c r="C68" i="4"/>
  <c r="D68" i="4"/>
  <c r="F68" i="4"/>
  <c r="G68" i="4"/>
  <c r="H68" i="4"/>
  <c r="I68" i="4" s="1"/>
  <c r="A69" i="4"/>
  <c r="B69" i="4"/>
  <c r="C69" i="4"/>
  <c r="D69" i="4"/>
  <c r="F69" i="4"/>
  <c r="G69" i="4"/>
  <c r="H69" i="4"/>
  <c r="I69" i="4" s="1"/>
  <c r="A70" i="4"/>
  <c r="B70" i="4"/>
  <c r="C70" i="4"/>
  <c r="D70" i="4"/>
  <c r="F70" i="4"/>
  <c r="G70" i="4" s="1"/>
  <c r="H70" i="4"/>
  <c r="I70" i="4" s="1"/>
  <c r="A71" i="4"/>
  <c r="B71" i="4"/>
  <c r="C71" i="4"/>
  <c r="D71" i="4"/>
  <c r="F71" i="4"/>
  <c r="G71" i="4"/>
  <c r="H71" i="4"/>
  <c r="I71" i="4" s="1"/>
  <c r="A72" i="4"/>
  <c r="B72" i="4"/>
  <c r="C72" i="4"/>
  <c r="D72" i="4"/>
  <c r="F72" i="4"/>
  <c r="G72" i="4" s="1"/>
  <c r="H72" i="4"/>
  <c r="I72" i="4" s="1"/>
  <c r="A73" i="4"/>
  <c r="B73" i="4"/>
  <c r="C73" i="4"/>
  <c r="D73" i="4"/>
  <c r="F73" i="4"/>
  <c r="G73" i="4" s="1"/>
  <c r="H73" i="4"/>
  <c r="I73" i="4"/>
  <c r="A74" i="4"/>
  <c r="B74" i="4"/>
  <c r="C74" i="4"/>
  <c r="D74" i="4"/>
  <c r="F74" i="4"/>
  <c r="G74" i="4" s="1"/>
  <c r="H74" i="4"/>
  <c r="I74" i="4"/>
  <c r="A75" i="4"/>
  <c r="B75" i="4"/>
  <c r="C75" i="4"/>
  <c r="D75" i="4"/>
  <c r="F75" i="4"/>
  <c r="G75" i="4"/>
  <c r="H75" i="4"/>
  <c r="I75" i="4"/>
  <c r="A76" i="4"/>
  <c r="B76" i="4"/>
  <c r="C76" i="4"/>
  <c r="D76" i="4"/>
  <c r="F76" i="4"/>
  <c r="G76" i="4"/>
  <c r="H76" i="4"/>
  <c r="I76" i="4" s="1"/>
  <c r="A77" i="4"/>
  <c r="B77" i="4"/>
  <c r="C77" i="4"/>
  <c r="D77" i="4"/>
  <c r="F77" i="4"/>
  <c r="G77" i="4"/>
  <c r="H77" i="4"/>
  <c r="I77" i="4" s="1"/>
  <c r="A78" i="4"/>
  <c r="B78" i="4"/>
  <c r="C78" i="4"/>
  <c r="D78" i="4"/>
  <c r="F78" i="4"/>
  <c r="G78" i="4" s="1"/>
  <c r="H78" i="4"/>
  <c r="I78" i="4" s="1"/>
  <c r="A79" i="4"/>
  <c r="B79" i="4"/>
  <c r="C79" i="4"/>
  <c r="D79" i="4"/>
  <c r="F79" i="4"/>
  <c r="G79" i="4"/>
  <c r="H79" i="4"/>
  <c r="I79" i="4"/>
  <c r="A80" i="4"/>
  <c r="B80" i="4"/>
  <c r="C80" i="4"/>
  <c r="D80" i="4"/>
  <c r="F80" i="4"/>
  <c r="G80" i="4" s="1"/>
  <c r="H80" i="4"/>
  <c r="I80" i="4" s="1"/>
  <c r="A81" i="4"/>
  <c r="B81" i="4"/>
  <c r="C81" i="4"/>
  <c r="D81" i="4"/>
  <c r="F81" i="4"/>
  <c r="G81" i="4" s="1"/>
  <c r="H81" i="4"/>
  <c r="I81" i="4"/>
  <c r="A82" i="4"/>
  <c r="B82" i="4"/>
  <c r="C82" i="4"/>
  <c r="D82" i="4"/>
  <c r="F82" i="4"/>
  <c r="G82" i="4" s="1"/>
  <c r="H82" i="4"/>
  <c r="I82" i="4"/>
  <c r="A83" i="4"/>
  <c r="B83" i="4"/>
  <c r="C83" i="4"/>
  <c r="D83" i="4"/>
  <c r="F83" i="4"/>
  <c r="G83" i="4"/>
  <c r="H83" i="4"/>
  <c r="I83" i="4"/>
  <c r="A84" i="4"/>
  <c r="B84" i="4"/>
  <c r="C84" i="4"/>
  <c r="D84" i="4"/>
  <c r="F84" i="4"/>
  <c r="G84" i="4"/>
  <c r="H84" i="4"/>
  <c r="I84" i="4" s="1"/>
  <c r="A85" i="4"/>
  <c r="B85" i="4"/>
  <c r="C85" i="4"/>
  <c r="D85" i="4"/>
  <c r="F85" i="4"/>
  <c r="G85" i="4"/>
  <c r="H85" i="4"/>
  <c r="I85" i="4" s="1"/>
  <c r="A86" i="4"/>
  <c r="B86" i="4"/>
  <c r="C86" i="4"/>
  <c r="D86" i="4"/>
  <c r="F86" i="4"/>
  <c r="G86" i="4" s="1"/>
  <c r="H86" i="4"/>
  <c r="I86" i="4" s="1"/>
  <c r="A87" i="4"/>
  <c r="B87" i="4"/>
  <c r="C87" i="4"/>
  <c r="D87" i="4"/>
  <c r="F87" i="4"/>
  <c r="G87" i="4"/>
  <c r="H87" i="4"/>
  <c r="I87" i="4"/>
  <c r="A88" i="4"/>
  <c r="B88" i="4"/>
  <c r="C88" i="4"/>
  <c r="D88" i="4"/>
  <c r="F88" i="4"/>
  <c r="G88" i="4" s="1"/>
  <c r="H88" i="4"/>
  <c r="I88" i="4" s="1"/>
  <c r="A89" i="4"/>
  <c r="B89" i="4"/>
  <c r="C89" i="4"/>
  <c r="D89" i="4"/>
  <c r="F89" i="4"/>
  <c r="G89" i="4" s="1"/>
  <c r="H89" i="4"/>
  <c r="I89" i="4"/>
  <c r="A90" i="4"/>
  <c r="B90" i="4"/>
  <c r="C90" i="4"/>
  <c r="D90" i="4"/>
  <c r="F90" i="4"/>
  <c r="G90" i="4" s="1"/>
  <c r="H90" i="4"/>
  <c r="I90" i="4"/>
  <c r="A91" i="4"/>
  <c r="B91" i="4"/>
  <c r="C91" i="4"/>
  <c r="D91" i="4"/>
  <c r="F91" i="4"/>
  <c r="G91" i="4"/>
  <c r="H91" i="4"/>
  <c r="I91" i="4"/>
  <c r="A92" i="4"/>
  <c r="B92" i="4"/>
  <c r="C92" i="4"/>
  <c r="D92" i="4"/>
  <c r="F92" i="4"/>
  <c r="G92" i="4"/>
  <c r="H92" i="4"/>
  <c r="I92" i="4" s="1"/>
  <c r="A93" i="4"/>
  <c r="B93" i="4"/>
  <c r="C93" i="4"/>
  <c r="D93" i="4"/>
  <c r="F93" i="4"/>
  <c r="G93" i="4"/>
  <c r="H93" i="4"/>
  <c r="I93" i="4" s="1"/>
  <c r="A94" i="4"/>
  <c r="B94" i="4"/>
  <c r="C94" i="4"/>
  <c r="D94" i="4"/>
  <c r="F94" i="4"/>
  <c r="G94" i="4" s="1"/>
  <c r="H94" i="4"/>
  <c r="I94" i="4" s="1"/>
  <c r="A95" i="4"/>
  <c r="B95" i="4"/>
  <c r="C95" i="4"/>
  <c r="D95" i="4"/>
  <c r="F95" i="4"/>
  <c r="G95" i="4"/>
  <c r="H95" i="4"/>
  <c r="I95" i="4"/>
  <c r="A96" i="4"/>
  <c r="B96" i="4"/>
  <c r="C96" i="4"/>
  <c r="D96" i="4"/>
  <c r="F96" i="4"/>
  <c r="G96" i="4" s="1"/>
  <c r="H96" i="4"/>
  <c r="I96" i="4" s="1"/>
  <c r="A97" i="4"/>
  <c r="B97" i="4"/>
  <c r="C97" i="4"/>
  <c r="D97" i="4"/>
  <c r="F97" i="4"/>
  <c r="G97" i="4" s="1"/>
  <c r="H97" i="4"/>
  <c r="I97" i="4"/>
  <c r="A98" i="4"/>
  <c r="B98" i="4"/>
  <c r="C98" i="4"/>
  <c r="D98" i="4"/>
  <c r="F98" i="4"/>
  <c r="G98" i="4" s="1"/>
  <c r="H98" i="4"/>
  <c r="I98" i="4"/>
  <c r="A99" i="4"/>
  <c r="B99" i="4"/>
  <c r="C99" i="4"/>
  <c r="D99" i="4"/>
  <c r="F99" i="4"/>
  <c r="G99" i="4"/>
  <c r="H99" i="4"/>
  <c r="I99" i="4"/>
  <c r="A100" i="4"/>
  <c r="B100" i="4"/>
  <c r="C100" i="4"/>
  <c r="D100" i="4"/>
  <c r="F100" i="4"/>
  <c r="G100" i="4"/>
  <c r="H100" i="4"/>
  <c r="I100" i="4" s="1"/>
  <c r="A101" i="4"/>
  <c r="B101" i="4"/>
  <c r="C101" i="4"/>
  <c r="D101" i="4"/>
  <c r="F101" i="4"/>
  <c r="G101" i="4"/>
  <c r="H101" i="4"/>
  <c r="I101" i="4" s="1"/>
  <c r="A102" i="4"/>
  <c r="B102" i="4"/>
  <c r="C102" i="4"/>
  <c r="D102" i="4"/>
  <c r="F102" i="4"/>
  <c r="G102" i="4" s="1"/>
  <c r="H102" i="4"/>
  <c r="I102" i="4" s="1"/>
  <c r="A103" i="4"/>
  <c r="B103" i="4"/>
  <c r="C103" i="4"/>
  <c r="D103" i="4"/>
  <c r="F103" i="4"/>
  <c r="G103" i="4"/>
  <c r="H103" i="4"/>
  <c r="I103" i="4"/>
  <c r="A104" i="4"/>
  <c r="B104" i="4"/>
  <c r="C104" i="4"/>
  <c r="D104" i="4"/>
  <c r="F104" i="4"/>
  <c r="G104" i="4" s="1"/>
  <c r="H104" i="4"/>
  <c r="I104" i="4" s="1"/>
  <c r="A105" i="4"/>
  <c r="B105" i="4"/>
  <c r="C105" i="4"/>
  <c r="D105" i="4"/>
  <c r="F105" i="4"/>
  <c r="G105" i="4" s="1"/>
  <c r="H105" i="4"/>
  <c r="I105" i="4"/>
  <c r="A106" i="4"/>
  <c r="B106" i="4"/>
  <c r="C106" i="4"/>
  <c r="D106" i="4"/>
  <c r="F106" i="4"/>
  <c r="G106" i="4" s="1"/>
  <c r="H106" i="4"/>
  <c r="I106" i="4"/>
  <c r="A107" i="4"/>
  <c r="B107" i="4"/>
  <c r="C107" i="4"/>
  <c r="D107" i="4"/>
  <c r="F107" i="4"/>
  <c r="G107" i="4"/>
  <c r="H107" i="4"/>
  <c r="I107" i="4"/>
  <c r="A108" i="4"/>
  <c r="B108" i="4"/>
  <c r="C108" i="4"/>
  <c r="D108" i="4"/>
  <c r="F108" i="4"/>
  <c r="G108" i="4"/>
  <c r="H108" i="4"/>
  <c r="I108" i="4" s="1"/>
  <c r="A109" i="4"/>
  <c r="B109" i="4"/>
  <c r="C109" i="4"/>
  <c r="D109" i="4"/>
  <c r="F109" i="4"/>
  <c r="G109" i="4"/>
  <c r="H109" i="4"/>
  <c r="I109" i="4" s="1"/>
  <c r="A110" i="4"/>
  <c r="B110" i="4"/>
  <c r="C110" i="4"/>
  <c r="D110" i="4"/>
  <c r="F110" i="4"/>
  <c r="G110" i="4" s="1"/>
  <c r="H110" i="4"/>
  <c r="I110" i="4" s="1"/>
  <c r="A111" i="4"/>
  <c r="B111" i="4"/>
  <c r="C111" i="4"/>
  <c r="D111" i="4"/>
  <c r="F111" i="4"/>
  <c r="G111" i="4"/>
  <c r="H111" i="4"/>
  <c r="I111" i="4"/>
  <c r="A112" i="4"/>
  <c r="B112" i="4"/>
  <c r="C112" i="4"/>
  <c r="D112" i="4"/>
  <c r="F112" i="4"/>
  <c r="G112" i="4" s="1"/>
  <c r="H112" i="4"/>
  <c r="I112" i="4" s="1"/>
  <c r="A113" i="4"/>
  <c r="B113" i="4"/>
  <c r="C113" i="4"/>
  <c r="D113" i="4"/>
  <c r="F113" i="4"/>
  <c r="G113" i="4" s="1"/>
  <c r="H113" i="4"/>
  <c r="I113" i="4"/>
  <c r="A114" i="4"/>
  <c r="B114" i="4"/>
  <c r="C114" i="4"/>
  <c r="D114" i="4"/>
  <c r="F114" i="4"/>
  <c r="G114" i="4" s="1"/>
  <c r="H114" i="4"/>
  <c r="I114" i="4"/>
  <c r="A115" i="4"/>
  <c r="B115" i="4"/>
  <c r="C115" i="4"/>
  <c r="D115" i="4"/>
  <c r="F115" i="4"/>
  <c r="G115" i="4"/>
  <c r="H115" i="4"/>
  <c r="I115" i="4"/>
  <c r="A116" i="4"/>
  <c r="B116" i="4"/>
  <c r="C116" i="4"/>
  <c r="D116" i="4"/>
  <c r="F116" i="4"/>
  <c r="G116" i="4"/>
  <c r="H116" i="4"/>
  <c r="I116" i="4" s="1"/>
  <c r="A117" i="4"/>
  <c r="B117" i="4"/>
  <c r="C117" i="4"/>
  <c r="D117" i="4"/>
  <c r="F117" i="4"/>
  <c r="G117" i="4" s="1"/>
  <c r="H117" i="4"/>
  <c r="I117" i="4" s="1"/>
  <c r="C19" i="10"/>
  <c r="A22" i="4"/>
  <c r="A19" i="10"/>
  <c r="B20" i="10"/>
  <c r="C20" i="10"/>
  <c r="D20" i="10"/>
  <c r="E20" i="10"/>
  <c r="F20" i="10"/>
  <c r="G20" i="10" s="1"/>
  <c r="B21" i="10"/>
  <c r="C21" i="10"/>
  <c r="D21" i="10"/>
  <c r="E21" i="10" s="1"/>
  <c r="F21" i="10"/>
  <c r="G21" i="10"/>
  <c r="B22" i="10"/>
  <c r="C22" i="10"/>
  <c r="D22" i="10"/>
  <c r="E22" i="10"/>
  <c r="F22" i="10"/>
  <c r="G22" i="10" s="1"/>
  <c r="B23" i="10"/>
  <c r="C23" i="10"/>
  <c r="D23" i="10"/>
  <c r="E23" i="10" s="1"/>
  <c r="F23" i="10"/>
  <c r="G23" i="10"/>
  <c r="B24" i="10"/>
  <c r="C24" i="10"/>
  <c r="D24" i="10"/>
  <c r="E24" i="10"/>
  <c r="F24" i="10"/>
  <c r="G24" i="10" s="1"/>
  <c r="B25" i="10"/>
  <c r="C25" i="10"/>
  <c r="D25" i="10"/>
  <c r="E25" i="10" s="1"/>
  <c r="F25" i="10"/>
  <c r="G25" i="10"/>
  <c r="B26" i="10"/>
  <c r="C26" i="10"/>
  <c r="D26" i="10"/>
  <c r="E26" i="10"/>
  <c r="F26" i="10"/>
  <c r="G26" i="10" s="1"/>
  <c r="B27" i="10"/>
  <c r="C27" i="10"/>
  <c r="D27" i="10"/>
  <c r="E27" i="10" s="1"/>
  <c r="F27" i="10"/>
  <c r="G27" i="10"/>
  <c r="B28" i="10"/>
  <c r="C28" i="10"/>
  <c r="D28" i="10"/>
  <c r="E28" i="10"/>
  <c r="F28" i="10"/>
  <c r="G28" i="10" s="1"/>
  <c r="B29" i="10"/>
  <c r="C29" i="10"/>
  <c r="D29" i="10"/>
  <c r="E29" i="10" s="1"/>
  <c r="F29" i="10"/>
  <c r="G29" i="10"/>
  <c r="B30" i="10"/>
  <c r="C30" i="10"/>
  <c r="D30" i="10"/>
  <c r="E30" i="10"/>
  <c r="F30" i="10"/>
  <c r="G30" i="10" s="1"/>
  <c r="B31" i="10"/>
  <c r="C31" i="10"/>
  <c r="D31" i="10"/>
  <c r="E31" i="10" s="1"/>
  <c r="F31" i="10"/>
  <c r="G31" i="10"/>
  <c r="B32" i="10"/>
  <c r="C32" i="10"/>
  <c r="D32" i="10"/>
  <c r="E32" i="10"/>
  <c r="F32" i="10"/>
  <c r="G32" i="10" s="1"/>
  <c r="B33" i="10"/>
  <c r="C33" i="10"/>
  <c r="D33" i="10"/>
  <c r="E33" i="10" s="1"/>
  <c r="F33" i="10"/>
  <c r="G33" i="10"/>
  <c r="B34" i="10"/>
  <c r="C34" i="10"/>
  <c r="D34" i="10"/>
  <c r="E34" i="10"/>
  <c r="F34" i="10"/>
  <c r="G34" i="10" s="1"/>
  <c r="B35" i="10"/>
  <c r="C35" i="10"/>
  <c r="D35" i="10"/>
  <c r="E35" i="10" s="1"/>
  <c r="F35" i="10"/>
  <c r="G35" i="10"/>
  <c r="B36" i="10"/>
  <c r="C36" i="10"/>
  <c r="D36" i="10"/>
  <c r="E36" i="10"/>
  <c r="F36" i="10"/>
  <c r="G36" i="10" s="1"/>
  <c r="B37" i="10"/>
  <c r="C37" i="10"/>
  <c r="D37" i="10"/>
  <c r="E37" i="10" s="1"/>
  <c r="F37" i="10"/>
  <c r="G37" i="10"/>
  <c r="B38" i="10"/>
  <c r="C38" i="10"/>
  <c r="D38" i="10"/>
  <c r="E38" i="10"/>
  <c r="F38" i="10"/>
  <c r="G38" i="10" s="1"/>
  <c r="B39" i="10"/>
  <c r="C39" i="10"/>
  <c r="D39" i="10"/>
  <c r="E39" i="10" s="1"/>
  <c r="F39" i="10"/>
  <c r="G39" i="10"/>
  <c r="B40" i="10"/>
  <c r="C40" i="10"/>
  <c r="D40" i="10"/>
  <c r="E40" i="10"/>
  <c r="F40" i="10"/>
  <c r="G40" i="10" s="1"/>
  <c r="B41" i="10"/>
  <c r="C41" i="10"/>
  <c r="D41" i="10"/>
  <c r="E41" i="10" s="1"/>
  <c r="F41" i="10"/>
  <c r="G41" i="10"/>
  <c r="B42" i="10"/>
  <c r="C42" i="10"/>
  <c r="D42" i="10"/>
  <c r="E42" i="10"/>
  <c r="F42" i="10"/>
  <c r="G42" i="10" s="1"/>
  <c r="B43" i="10"/>
  <c r="C43" i="10"/>
  <c r="D43" i="10"/>
  <c r="E43" i="10" s="1"/>
  <c r="F43" i="10"/>
  <c r="G43" i="10"/>
  <c r="B44" i="10"/>
  <c r="C44" i="10"/>
  <c r="D44" i="10"/>
  <c r="E44" i="10"/>
  <c r="F44" i="10"/>
  <c r="G44" i="10" s="1"/>
  <c r="B45" i="10"/>
  <c r="C45" i="10"/>
  <c r="D45" i="10"/>
  <c r="E45" i="10" s="1"/>
  <c r="F45" i="10"/>
  <c r="G45" i="10"/>
  <c r="B46" i="10"/>
  <c r="C46" i="10"/>
  <c r="D46" i="10"/>
  <c r="E46" i="10"/>
  <c r="F46" i="10"/>
  <c r="G46" i="10" s="1"/>
  <c r="B47" i="10"/>
  <c r="C47" i="10"/>
  <c r="D47" i="10"/>
  <c r="E47" i="10" s="1"/>
  <c r="F47" i="10"/>
  <c r="G47" i="10"/>
  <c r="B48" i="10"/>
  <c r="C48" i="10"/>
  <c r="D48" i="10"/>
  <c r="E48" i="10"/>
  <c r="F48" i="10"/>
  <c r="G48" i="10" s="1"/>
  <c r="B49" i="10"/>
  <c r="C49" i="10"/>
  <c r="D49" i="10"/>
  <c r="E49" i="10" s="1"/>
  <c r="F49" i="10"/>
  <c r="G49" i="10"/>
  <c r="B50" i="10"/>
  <c r="C50" i="10"/>
  <c r="D50" i="10"/>
  <c r="E50" i="10"/>
  <c r="F50" i="10"/>
  <c r="G50" i="10" s="1"/>
  <c r="B51" i="10"/>
  <c r="C51" i="10"/>
  <c r="D51" i="10"/>
  <c r="E51" i="10" s="1"/>
  <c r="F51" i="10"/>
  <c r="G51" i="10"/>
  <c r="B52" i="10"/>
  <c r="C52" i="10"/>
  <c r="D52" i="10"/>
  <c r="E52" i="10"/>
  <c r="F52" i="10"/>
  <c r="G52" i="10" s="1"/>
  <c r="B53" i="10"/>
  <c r="C53" i="10"/>
  <c r="D53" i="10"/>
  <c r="E53" i="10" s="1"/>
  <c r="F53" i="10"/>
  <c r="G53" i="10"/>
  <c r="B54" i="10"/>
  <c r="C54" i="10"/>
  <c r="D54" i="10"/>
  <c r="E54" i="10"/>
  <c r="F54" i="10"/>
  <c r="G54" i="10" s="1"/>
  <c r="B55" i="10"/>
  <c r="C55" i="10"/>
  <c r="D55" i="10"/>
  <c r="E55" i="10" s="1"/>
  <c r="F55" i="10"/>
  <c r="G55" i="10"/>
  <c r="B56" i="10"/>
  <c r="C56" i="10"/>
  <c r="D56" i="10"/>
  <c r="E56" i="10"/>
  <c r="F56" i="10"/>
  <c r="G56" i="10" s="1"/>
  <c r="B57" i="10"/>
  <c r="C57" i="10"/>
  <c r="D57" i="10"/>
  <c r="E57" i="10" s="1"/>
  <c r="F57" i="10"/>
  <c r="G57" i="10" s="1"/>
  <c r="B58" i="10"/>
  <c r="C58" i="10"/>
  <c r="D58" i="10"/>
  <c r="E58" i="10" s="1"/>
  <c r="F58" i="10"/>
  <c r="G58" i="10" s="1"/>
  <c r="B59" i="10"/>
  <c r="C59" i="10"/>
  <c r="D59" i="10"/>
  <c r="E59" i="10" s="1"/>
  <c r="F59" i="10"/>
  <c r="G59" i="10"/>
  <c r="B60" i="10"/>
  <c r="C60" i="10"/>
  <c r="D60" i="10"/>
  <c r="E60" i="10"/>
  <c r="F60" i="10"/>
  <c r="G60" i="10" s="1"/>
  <c r="B61" i="10"/>
  <c r="C61" i="10"/>
  <c r="D61" i="10"/>
  <c r="E61" i="10" s="1"/>
  <c r="F61" i="10"/>
  <c r="G61" i="10" s="1"/>
  <c r="B62" i="10"/>
  <c r="C62" i="10"/>
  <c r="D62" i="10"/>
  <c r="E62" i="10" s="1"/>
  <c r="F62" i="10"/>
  <c r="G62" i="10" s="1"/>
  <c r="B63" i="10"/>
  <c r="C63" i="10"/>
  <c r="D63" i="10"/>
  <c r="E63" i="10" s="1"/>
  <c r="F63" i="10"/>
  <c r="G63" i="10"/>
  <c r="B64" i="10"/>
  <c r="C64" i="10"/>
  <c r="D64" i="10"/>
  <c r="E64" i="10"/>
  <c r="F64" i="10"/>
  <c r="G64" i="10" s="1"/>
  <c r="B65" i="10"/>
  <c r="C65" i="10"/>
  <c r="D65" i="10"/>
  <c r="E65" i="10" s="1"/>
  <c r="F65" i="10"/>
  <c r="G65" i="10" s="1"/>
  <c r="B66" i="10"/>
  <c r="C66" i="10"/>
  <c r="D66" i="10"/>
  <c r="E66" i="10" s="1"/>
  <c r="F66" i="10"/>
  <c r="G66" i="10" s="1"/>
  <c r="B67" i="10"/>
  <c r="C67" i="10"/>
  <c r="D67" i="10"/>
  <c r="E67" i="10" s="1"/>
  <c r="F67" i="10"/>
  <c r="G67" i="10"/>
  <c r="B68" i="10"/>
  <c r="C68" i="10"/>
  <c r="D68" i="10"/>
  <c r="E68" i="10"/>
  <c r="F68" i="10"/>
  <c r="G68" i="10" s="1"/>
  <c r="B69" i="10"/>
  <c r="C69" i="10"/>
  <c r="D69" i="10"/>
  <c r="E69" i="10" s="1"/>
  <c r="F69" i="10"/>
  <c r="G69" i="10" s="1"/>
  <c r="B70" i="10"/>
  <c r="C70" i="10"/>
  <c r="D70" i="10"/>
  <c r="E70" i="10" s="1"/>
  <c r="F70" i="10"/>
  <c r="G70" i="10" s="1"/>
  <c r="B71" i="10"/>
  <c r="C71" i="10"/>
  <c r="D71" i="10"/>
  <c r="E71" i="10" s="1"/>
  <c r="F71" i="10"/>
  <c r="G71" i="10"/>
  <c r="B72" i="10"/>
  <c r="C72" i="10"/>
  <c r="D72" i="10"/>
  <c r="E72" i="10"/>
  <c r="F72" i="10"/>
  <c r="G72" i="10" s="1"/>
  <c r="B73" i="10"/>
  <c r="C73" i="10"/>
  <c r="D73" i="10"/>
  <c r="E73" i="10" s="1"/>
  <c r="F73" i="10"/>
  <c r="G73" i="10" s="1"/>
  <c r="B74" i="10"/>
  <c r="C74" i="10"/>
  <c r="D74" i="10"/>
  <c r="E74" i="10" s="1"/>
  <c r="F74" i="10"/>
  <c r="G74" i="10" s="1"/>
  <c r="B75" i="10"/>
  <c r="C75" i="10"/>
  <c r="D75" i="10"/>
  <c r="E75" i="10" s="1"/>
  <c r="F75" i="10"/>
  <c r="G75" i="10"/>
  <c r="B76" i="10"/>
  <c r="C76" i="10"/>
  <c r="D76" i="10"/>
  <c r="E76" i="10"/>
  <c r="F76" i="10"/>
  <c r="G76" i="10" s="1"/>
  <c r="B77" i="10"/>
  <c r="C77" i="10"/>
  <c r="D77" i="10"/>
  <c r="E77" i="10" s="1"/>
  <c r="F77" i="10"/>
  <c r="G77" i="10" s="1"/>
  <c r="B78" i="10"/>
  <c r="C78" i="10"/>
  <c r="D78" i="10"/>
  <c r="E78" i="10" s="1"/>
  <c r="F78" i="10"/>
  <c r="G78" i="10" s="1"/>
  <c r="B79" i="10"/>
  <c r="C79" i="10"/>
  <c r="D79" i="10"/>
  <c r="E79" i="10" s="1"/>
  <c r="F79" i="10"/>
  <c r="G79" i="10"/>
  <c r="B80" i="10"/>
  <c r="C80" i="10"/>
  <c r="D80" i="10"/>
  <c r="E80" i="10"/>
  <c r="F80" i="10"/>
  <c r="G80" i="10" s="1"/>
  <c r="B81" i="10"/>
  <c r="C81" i="10"/>
  <c r="D81" i="10"/>
  <c r="E81" i="10" s="1"/>
  <c r="F81" i="10"/>
  <c r="G81" i="10" s="1"/>
  <c r="B82" i="10"/>
  <c r="C82" i="10"/>
  <c r="D82" i="10"/>
  <c r="E82" i="10" s="1"/>
  <c r="F82" i="10"/>
  <c r="G82" i="10" s="1"/>
  <c r="B83" i="10"/>
  <c r="C83" i="10"/>
  <c r="D83" i="10"/>
  <c r="E83" i="10" s="1"/>
  <c r="F83" i="10"/>
  <c r="G83" i="10"/>
  <c r="B84" i="10"/>
  <c r="C84" i="10"/>
  <c r="D84" i="10"/>
  <c r="E84" i="10"/>
  <c r="F84" i="10"/>
  <c r="G84" i="10" s="1"/>
  <c r="B85" i="10"/>
  <c r="C85" i="10"/>
  <c r="D85" i="10"/>
  <c r="E85" i="10" s="1"/>
  <c r="F85" i="10"/>
  <c r="G85" i="10" s="1"/>
  <c r="B86" i="10"/>
  <c r="C86" i="10"/>
  <c r="D86" i="10"/>
  <c r="E86" i="10" s="1"/>
  <c r="F86" i="10"/>
  <c r="G86" i="10" s="1"/>
  <c r="B87" i="10"/>
  <c r="C87" i="10"/>
  <c r="D87" i="10"/>
  <c r="E87" i="10" s="1"/>
  <c r="F87" i="10"/>
  <c r="G87" i="10"/>
  <c r="B88" i="10"/>
  <c r="C88" i="10"/>
  <c r="D88" i="10"/>
  <c r="E88" i="10"/>
  <c r="F88" i="10"/>
  <c r="G88" i="10" s="1"/>
  <c r="B89" i="10"/>
  <c r="C89" i="10"/>
  <c r="D89" i="10"/>
  <c r="E89" i="10" s="1"/>
  <c r="F89" i="10"/>
  <c r="G89" i="10" s="1"/>
  <c r="B90" i="10"/>
  <c r="C90" i="10"/>
  <c r="D90" i="10"/>
  <c r="E90" i="10" s="1"/>
  <c r="F90" i="10"/>
  <c r="G90" i="10" s="1"/>
  <c r="B91" i="10"/>
  <c r="C91" i="10"/>
  <c r="D91" i="10"/>
  <c r="E91" i="10" s="1"/>
  <c r="F91" i="10"/>
  <c r="G91" i="10"/>
  <c r="B92" i="10"/>
  <c r="C92" i="10"/>
  <c r="D92" i="10"/>
  <c r="E92" i="10"/>
  <c r="F92" i="10"/>
  <c r="G92" i="10" s="1"/>
  <c r="B93" i="10"/>
  <c r="C93" i="10"/>
  <c r="D93" i="10"/>
  <c r="E93" i="10" s="1"/>
  <c r="F93" i="10"/>
  <c r="G93" i="10" s="1"/>
  <c r="B94" i="10"/>
  <c r="C94" i="10"/>
  <c r="D94" i="10"/>
  <c r="E94" i="10" s="1"/>
  <c r="F94" i="10"/>
  <c r="G94" i="10" s="1"/>
  <c r="B95" i="10"/>
  <c r="C95" i="10"/>
  <c r="D95" i="10"/>
  <c r="E95" i="10" s="1"/>
  <c r="F95" i="10"/>
  <c r="G95" i="10"/>
  <c r="B96" i="10"/>
  <c r="C96" i="10"/>
  <c r="D96" i="10"/>
  <c r="E96" i="10"/>
  <c r="F96" i="10"/>
  <c r="G96" i="10" s="1"/>
  <c r="B97" i="10"/>
  <c r="C97" i="10"/>
  <c r="D97" i="10"/>
  <c r="E97" i="10" s="1"/>
  <c r="F97" i="10"/>
  <c r="G97" i="10" s="1"/>
  <c r="B98" i="10"/>
  <c r="C98" i="10"/>
  <c r="D98" i="10"/>
  <c r="E98" i="10" s="1"/>
  <c r="F98" i="10"/>
  <c r="G98" i="10" s="1"/>
  <c r="B99" i="10"/>
  <c r="C99" i="10"/>
  <c r="D99" i="10"/>
  <c r="E99" i="10" s="1"/>
  <c r="F99" i="10"/>
  <c r="G99" i="10"/>
  <c r="B100" i="10"/>
  <c r="C100" i="10"/>
  <c r="D100" i="10"/>
  <c r="E100" i="10"/>
  <c r="F100" i="10"/>
  <c r="G100" i="10" s="1"/>
  <c r="B101" i="10"/>
  <c r="C101" i="10"/>
  <c r="D101" i="10"/>
  <c r="E101" i="10" s="1"/>
  <c r="F101" i="10"/>
  <c r="G101" i="10" s="1"/>
  <c r="B102" i="10"/>
  <c r="C102" i="10"/>
  <c r="D102" i="10"/>
  <c r="E102" i="10" s="1"/>
  <c r="F102" i="10"/>
  <c r="G102" i="10" s="1"/>
  <c r="B103" i="10"/>
  <c r="C103" i="10"/>
  <c r="D103" i="10"/>
  <c r="E103" i="10" s="1"/>
  <c r="F103" i="10"/>
  <c r="G103" i="10"/>
  <c r="B104" i="10"/>
  <c r="C104" i="10"/>
  <c r="D104" i="10"/>
  <c r="E104" i="10"/>
  <c r="F104" i="10"/>
  <c r="G104" i="10" s="1"/>
  <c r="B105" i="10"/>
  <c r="C105" i="10"/>
  <c r="D105" i="10"/>
  <c r="E105" i="10" s="1"/>
  <c r="F105" i="10"/>
  <c r="G105" i="10" s="1"/>
  <c r="B106" i="10"/>
  <c r="C106" i="10"/>
  <c r="D106" i="10"/>
  <c r="E106" i="10" s="1"/>
  <c r="F106" i="10"/>
  <c r="G106" i="10" s="1"/>
  <c r="B107" i="10"/>
  <c r="C107" i="10"/>
  <c r="D107" i="10"/>
  <c r="E107" i="10" s="1"/>
  <c r="F107" i="10"/>
  <c r="G107" i="10" s="1"/>
  <c r="B108" i="10"/>
  <c r="C108" i="10"/>
  <c r="D108" i="10"/>
  <c r="E108" i="10" s="1"/>
  <c r="F108" i="10"/>
  <c r="G108" i="10" s="1"/>
  <c r="B109" i="10"/>
  <c r="C109" i="10"/>
  <c r="D109" i="10"/>
  <c r="E109" i="10" s="1"/>
  <c r="F109" i="10"/>
  <c r="G109" i="10" s="1"/>
  <c r="B110" i="10"/>
  <c r="C110" i="10"/>
  <c r="D110" i="10"/>
  <c r="E110" i="10" s="1"/>
  <c r="F110" i="10"/>
  <c r="G110" i="10" s="1"/>
  <c r="B111" i="10"/>
  <c r="C111" i="10"/>
  <c r="D111" i="10"/>
  <c r="E111" i="10" s="1"/>
  <c r="F111" i="10"/>
  <c r="G111" i="10" s="1"/>
  <c r="B112" i="10"/>
  <c r="C112" i="10"/>
  <c r="D112" i="10"/>
  <c r="E112" i="10" s="1"/>
  <c r="F112" i="10"/>
  <c r="G112" i="10" s="1"/>
  <c r="B113" i="10"/>
  <c r="C113" i="10"/>
  <c r="D113" i="10"/>
  <c r="E113" i="10" s="1"/>
  <c r="F113" i="10"/>
  <c r="G113" i="10" s="1"/>
  <c r="B114" i="10"/>
  <c r="C114" i="10"/>
  <c r="D114" i="10"/>
  <c r="E114" i="10" s="1"/>
  <c r="F114" i="10"/>
  <c r="G114" i="10" s="1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B2" i="10" l="1"/>
  <c r="B3" i="10"/>
  <c r="F19" i="10"/>
  <c r="G19" i="10" s="1"/>
  <c r="D19" i="10"/>
  <c r="E19" i="10" s="1"/>
  <c r="A11" i="10"/>
  <c r="A10" i="10"/>
  <c r="A14" i="4"/>
  <c r="A13" i="4"/>
  <c r="K36" i="1"/>
  <c r="K35" i="1"/>
  <c r="K32" i="1"/>
  <c r="K31" i="1"/>
  <c r="K28" i="1"/>
  <c r="K27" i="1"/>
  <c r="K24" i="1"/>
  <c r="K23" i="1"/>
  <c r="K20" i="1"/>
  <c r="K19" i="1"/>
  <c r="K16" i="1"/>
  <c r="K15" i="1"/>
  <c r="K12" i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J35" i="1"/>
  <c r="J34" i="1"/>
  <c r="K34" i="1" s="1"/>
  <c r="J33" i="1"/>
  <c r="K33" i="1" s="1"/>
  <c r="J32" i="1"/>
  <c r="J31" i="1"/>
  <c r="J30" i="1"/>
  <c r="K30" i="1" s="1"/>
  <c r="J29" i="1"/>
  <c r="K29" i="1" s="1"/>
  <c r="J28" i="1"/>
  <c r="J27" i="1"/>
  <c r="J26" i="1"/>
  <c r="K26" i="1" s="1"/>
  <c r="J25" i="1"/>
  <c r="K25" i="1" s="1"/>
  <c r="J24" i="1"/>
  <c r="J23" i="1"/>
  <c r="J22" i="1"/>
  <c r="K22" i="1" s="1"/>
  <c r="J21" i="1"/>
  <c r="K21" i="1" s="1"/>
  <c r="J20" i="1"/>
  <c r="J19" i="1"/>
  <c r="J18" i="1"/>
  <c r="K18" i="1" s="1"/>
  <c r="J17" i="1"/>
  <c r="K17" i="1" s="1"/>
  <c r="J16" i="1"/>
  <c r="J15" i="1"/>
  <c r="J14" i="1"/>
  <c r="K14" i="1" s="1"/>
  <c r="J13" i="1"/>
  <c r="K13" i="1" s="1"/>
  <c r="J12" i="1"/>
  <c r="J11" i="1"/>
  <c r="K11" i="1" s="1"/>
  <c r="H22" i="4"/>
  <c r="I22" i="4" s="1"/>
  <c r="F22" i="4"/>
  <c r="G22" i="4" s="1"/>
  <c r="D22" i="4"/>
  <c r="C22" i="4"/>
  <c r="B4" i="4"/>
  <c r="B3" i="4"/>
  <c r="F108" i="2"/>
  <c r="G108" i="2" s="1"/>
  <c r="H108" i="2" s="1"/>
  <c r="C108" i="2"/>
  <c r="B108" i="2"/>
  <c r="F107" i="2"/>
  <c r="G107" i="2" s="1"/>
  <c r="H107" i="2" s="1"/>
  <c r="C107" i="2"/>
  <c r="B107" i="2"/>
  <c r="F106" i="2"/>
  <c r="G106" i="2" s="1"/>
  <c r="H106" i="2" s="1"/>
  <c r="C106" i="2"/>
  <c r="B106" i="2"/>
  <c r="F105" i="2"/>
  <c r="G105" i="2" s="1"/>
  <c r="H105" i="2" s="1"/>
  <c r="C105" i="2"/>
  <c r="B105" i="2"/>
  <c r="F104" i="2"/>
  <c r="G104" i="2" s="1"/>
  <c r="H104" i="2" s="1"/>
  <c r="C104" i="2"/>
  <c r="B104" i="2"/>
  <c r="F103" i="2"/>
  <c r="G103" i="2" s="1"/>
  <c r="H103" i="2" s="1"/>
  <c r="C103" i="2"/>
  <c r="B103" i="2"/>
  <c r="F102" i="2"/>
  <c r="H102" i="2" s="1"/>
  <c r="C102" i="2"/>
  <c r="B102" i="2"/>
  <c r="H101" i="2"/>
  <c r="F101" i="2"/>
  <c r="G101" i="2" s="1"/>
  <c r="C101" i="2"/>
  <c r="B101" i="2"/>
  <c r="F100" i="2"/>
  <c r="H100" i="2" s="1"/>
  <c r="C100" i="2"/>
  <c r="B100" i="2"/>
  <c r="F99" i="2"/>
  <c r="G99" i="2" s="1"/>
  <c r="H99" i="2" s="1"/>
  <c r="C99" i="2"/>
  <c r="B99" i="2"/>
  <c r="F98" i="2"/>
  <c r="G98" i="2" s="1"/>
  <c r="H98" i="2" s="1"/>
  <c r="C98" i="2"/>
  <c r="B98" i="2"/>
  <c r="F97" i="2"/>
  <c r="G97" i="2" s="1"/>
  <c r="H97" i="2" s="1"/>
  <c r="C97" i="2"/>
  <c r="B97" i="2"/>
  <c r="F96" i="2"/>
  <c r="G96" i="2" s="1"/>
  <c r="H96" i="2" s="1"/>
  <c r="C96" i="2"/>
  <c r="B96" i="2"/>
  <c r="F95" i="2"/>
  <c r="G95" i="2" s="1"/>
  <c r="H95" i="2" s="1"/>
  <c r="C95" i="2"/>
  <c r="B95" i="2"/>
  <c r="F94" i="2"/>
  <c r="G94" i="2" s="1"/>
  <c r="H94" i="2" s="1"/>
  <c r="C94" i="2"/>
  <c r="B94" i="2"/>
  <c r="F93" i="2"/>
  <c r="G93" i="2" s="1"/>
  <c r="H93" i="2" s="1"/>
  <c r="C93" i="2"/>
  <c r="B93" i="2"/>
  <c r="F92" i="2"/>
  <c r="G92" i="2" s="1"/>
  <c r="H92" i="2" s="1"/>
  <c r="C92" i="2"/>
  <c r="B92" i="2"/>
  <c r="F91" i="2"/>
  <c r="G91" i="2" s="1"/>
  <c r="H91" i="2" s="1"/>
  <c r="C91" i="2"/>
  <c r="B91" i="2"/>
  <c r="G90" i="2"/>
  <c r="H90" i="2" s="1"/>
  <c r="F90" i="2"/>
  <c r="C90" i="2"/>
  <c r="B90" i="2"/>
  <c r="F89" i="2"/>
  <c r="G89" i="2" s="1"/>
  <c r="H89" i="2" s="1"/>
  <c r="C89" i="2"/>
  <c r="B89" i="2"/>
  <c r="F88" i="2"/>
  <c r="G88" i="2" s="1"/>
  <c r="H88" i="2" s="1"/>
  <c r="C88" i="2"/>
  <c r="B88" i="2"/>
  <c r="F87" i="2"/>
  <c r="G87" i="2" s="1"/>
  <c r="H87" i="2" s="1"/>
  <c r="C87" i="2"/>
  <c r="B87" i="2"/>
  <c r="F86" i="2"/>
  <c r="G86" i="2" s="1"/>
  <c r="H86" i="2" s="1"/>
  <c r="C86" i="2"/>
  <c r="B86" i="2"/>
  <c r="F85" i="2"/>
  <c r="G85" i="2" s="1"/>
  <c r="H85" i="2" s="1"/>
  <c r="C85" i="2"/>
  <c r="B85" i="2"/>
  <c r="F84" i="2"/>
  <c r="G84" i="2" s="1"/>
  <c r="H84" i="2" s="1"/>
  <c r="C84" i="2"/>
  <c r="B84" i="2"/>
  <c r="F83" i="2"/>
  <c r="G83" i="2" s="1"/>
  <c r="H83" i="2" s="1"/>
  <c r="C83" i="2"/>
  <c r="B83" i="2"/>
  <c r="F82" i="2"/>
  <c r="G82" i="2" s="1"/>
  <c r="H82" i="2" s="1"/>
  <c r="C82" i="2"/>
  <c r="B82" i="2"/>
  <c r="F81" i="2"/>
  <c r="G81" i="2" s="1"/>
  <c r="H81" i="2" s="1"/>
  <c r="C81" i="2"/>
  <c r="B81" i="2"/>
  <c r="F80" i="2"/>
  <c r="G80" i="2" s="1"/>
  <c r="H80" i="2" s="1"/>
  <c r="C80" i="2"/>
  <c r="B80" i="2"/>
  <c r="F79" i="2"/>
  <c r="G79" i="2" s="1"/>
  <c r="H79" i="2" s="1"/>
  <c r="C79" i="2"/>
  <c r="B79" i="2"/>
  <c r="F78" i="2"/>
  <c r="G78" i="2" s="1"/>
  <c r="H78" i="2" s="1"/>
  <c r="C78" i="2"/>
  <c r="B78" i="2"/>
  <c r="F77" i="2"/>
  <c r="G77" i="2" s="1"/>
  <c r="H77" i="2" s="1"/>
  <c r="C77" i="2"/>
  <c r="B77" i="2"/>
  <c r="F76" i="2"/>
  <c r="G76" i="2" s="1"/>
  <c r="H76" i="2" s="1"/>
  <c r="C76" i="2"/>
  <c r="B76" i="2"/>
  <c r="F75" i="2"/>
  <c r="G75" i="2" s="1"/>
  <c r="H75" i="2" s="1"/>
  <c r="C75" i="2"/>
  <c r="B75" i="2"/>
  <c r="G74" i="2"/>
  <c r="H74" i="2" s="1"/>
  <c r="F74" i="2"/>
  <c r="C74" i="2"/>
  <c r="B74" i="2"/>
  <c r="F73" i="2"/>
  <c r="G73" i="2" s="1"/>
  <c r="H73" i="2" s="1"/>
  <c r="C73" i="2"/>
  <c r="B73" i="2"/>
  <c r="F72" i="2"/>
  <c r="G72" i="2" s="1"/>
  <c r="H72" i="2" s="1"/>
  <c r="C72" i="2"/>
  <c r="B72" i="2"/>
  <c r="F71" i="2"/>
  <c r="G71" i="2" s="1"/>
  <c r="H71" i="2" s="1"/>
  <c r="C71" i="2"/>
  <c r="B71" i="2"/>
  <c r="F70" i="2"/>
  <c r="G70" i="2" s="1"/>
  <c r="H70" i="2" s="1"/>
  <c r="C70" i="2"/>
  <c r="B70" i="2"/>
  <c r="F69" i="2"/>
  <c r="G69" i="2" s="1"/>
  <c r="H69" i="2" s="1"/>
  <c r="C69" i="2"/>
  <c r="B69" i="2"/>
  <c r="F68" i="2"/>
  <c r="G68" i="2" s="1"/>
  <c r="H68" i="2" s="1"/>
  <c r="C68" i="2"/>
  <c r="B68" i="2"/>
  <c r="F67" i="2"/>
  <c r="G67" i="2" s="1"/>
  <c r="H67" i="2" s="1"/>
  <c r="C67" i="2"/>
  <c r="B67" i="2"/>
  <c r="G66" i="2"/>
  <c r="H66" i="2" s="1"/>
  <c r="F66" i="2"/>
  <c r="C66" i="2"/>
  <c r="B66" i="2"/>
  <c r="F65" i="2"/>
  <c r="G65" i="2" s="1"/>
  <c r="H65" i="2" s="1"/>
  <c r="C65" i="2"/>
  <c r="B65" i="2"/>
  <c r="F64" i="2"/>
  <c r="G64" i="2" s="1"/>
  <c r="H64" i="2" s="1"/>
  <c r="C64" i="2"/>
  <c r="B64" i="2"/>
  <c r="F63" i="2"/>
  <c r="G63" i="2" s="1"/>
  <c r="H63" i="2" s="1"/>
  <c r="C63" i="2"/>
  <c r="B63" i="2"/>
  <c r="F62" i="2"/>
  <c r="G62" i="2" s="1"/>
  <c r="H62" i="2" s="1"/>
  <c r="C62" i="2"/>
  <c r="B62" i="2"/>
  <c r="F61" i="2"/>
  <c r="G61" i="2" s="1"/>
  <c r="H61" i="2" s="1"/>
  <c r="C61" i="2"/>
  <c r="B61" i="2"/>
  <c r="F60" i="2"/>
  <c r="G60" i="2" s="1"/>
  <c r="H60" i="2" s="1"/>
  <c r="C60" i="2"/>
  <c r="B60" i="2"/>
  <c r="F59" i="2"/>
  <c r="G59" i="2" s="1"/>
  <c r="H59" i="2" s="1"/>
  <c r="C59" i="2"/>
  <c r="B59" i="2"/>
  <c r="G58" i="2"/>
  <c r="H58" i="2" s="1"/>
  <c r="F58" i="2"/>
  <c r="C58" i="2"/>
  <c r="B58" i="2"/>
  <c r="F57" i="2"/>
  <c r="G57" i="2" s="1"/>
  <c r="H57" i="2" s="1"/>
  <c r="C57" i="2"/>
  <c r="B57" i="2"/>
  <c r="F56" i="2"/>
  <c r="G56" i="2" s="1"/>
  <c r="H56" i="2" s="1"/>
  <c r="C56" i="2"/>
  <c r="B56" i="2"/>
  <c r="F55" i="2"/>
  <c r="G55" i="2" s="1"/>
  <c r="H55" i="2" s="1"/>
  <c r="C55" i="2"/>
  <c r="B55" i="2"/>
  <c r="F54" i="2"/>
  <c r="G54" i="2" s="1"/>
  <c r="H54" i="2" s="1"/>
  <c r="C54" i="2"/>
  <c r="B54" i="2"/>
  <c r="F53" i="2"/>
  <c r="G53" i="2" s="1"/>
  <c r="H53" i="2" s="1"/>
  <c r="C53" i="2"/>
  <c r="B53" i="2"/>
  <c r="F52" i="2"/>
  <c r="G52" i="2" s="1"/>
  <c r="H52" i="2" s="1"/>
  <c r="C52" i="2"/>
  <c r="B52" i="2"/>
  <c r="F51" i="2"/>
  <c r="G51" i="2" s="1"/>
  <c r="H51" i="2" s="1"/>
  <c r="C51" i="2"/>
  <c r="B51" i="2"/>
  <c r="G50" i="2"/>
  <c r="H50" i="2" s="1"/>
  <c r="F50" i="2"/>
  <c r="C50" i="2"/>
  <c r="B50" i="2"/>
  <c r="F49" i="2"/>
  <c r="G49" i="2" s="1"/>
  <c r="H49" i="2" s="1"/>
  <c r="C49" i="2"/>
  <c r="B49" i="2"/>
  <c r="F48" i="2"/>
  <c r="G48" i="2" s="1"/>
  <c r="H48" i="2" s="1"/>
  <c r="C48" i="2"/>
  <c r="B48" i="2"/>
  <c r="F47" i="2"/>
  <c r="G47" i="2" s="1"/>
  <c r="H47" i="2" s="1"/>
  <c r="C47" i="2"/>
  <c r="B47" i="2"/>
  <c r="F46" i="2"/>
  <c r="G46" i="2" s="1"/>
  <c r="H46" i="2" s="1"/>
  <c r="C46" i="2"/>
  <c r="B46" i="2"/>
  <c r="F45" i="2"/>
  <c r="G45" i="2" s="1"/>
  <c r="H45" i="2" s="1"/>
  <c r="C45" i="2"/>
  <c r="B45" i="2"/>
  <c r="F44" i="2"/>
  <c r="G44" i="2" s="1"/>
  <c r="H44" i="2" s="1"/>
  <c r="C44" i="2"/>
  <c r="B44" i="2"/>
  <c r="F43" i="2"/>
  <c r="G43" i="2" s="1"/>
  <c r="H43" i="2" s="1"/>
  <c r="C43" i="2"/>
  <c r="B43" i="2"/>
  <c r="F42" i="2"/>
  <c r="G42" i="2" s="1"/>
  <c r="H42" i="2" s="1"/>
  <c r="C42" i="2"/>
  <c r="B42" i="2"/>
  <c r="F41" i="2"/>
  <c r="G41" i="2" s="1"/>
  <c r="H41" i="2" s="1"/>
  <c r="C41" i="2"/>
  <c r="B41" i="2"/>
  <c r="F40" i="2"/>
  <c r="G40" i="2" s="1"/>
  <c r="H40" i="2" s="1"/>
  <c r="C40" i="2"/>
  <c r="B40" i="2"/>
  <c r="F39" i="2"/>
  <c r="G39" i="2" s="1"/>
  <c r="H39" i="2" s="1"/>
  <c r="C39" i="2"/>
  <c r="B39" i="2"/>
  <c r="F38" i="2"/>
  <c r="G38" i="2" s="1"/>
  <c r="H38" i="2" s="1"/>
  <c r="C38" i="2"/>
  <c r="B38" i="2"/>
  <c r="F37" i="2"/>
  <c r="G37" i="2" s="1"/>
  <c r="H37" i="2" s="1"/>
  <c r="C37" i="2"/>
  <c r="B37" i="2"/>
  <c r="F36" i="2"/>
  <c r="G36" i="2" s="1"/>
  <c r="H36" i="2" s="1"/>
  <c r="C36" i="2"/>
  <c r="B36" i="2"/>
  <c r="F35" i="2"/>
  <c r="G35" i="2" s="1"/>
  <c r="H35" i="2" s="1"/>
  <c r="C35" i="2"/>
  <c r="B35" i="2"/>
  <c r="F34" i="2"/>
  <c r="G34" i="2" s="1"/>
  <c r="H34" i="2" s="1"/>
  <c r="C34" i="2"/>
  <c r="B34" i="2"/>
  <c r="F33" i="2"/>
  <c r="G33" i="2" s="1"/>
  <c r="H33" i="2" s="1"/>
  <c r="C33" i="2"/>
  <c r="B33" i="2"/>
  <c r="G32" i="2"/>
  <c r="H32" i="2" s="1"/>
  <c r="F32" i="2"/>
  <c r="C32" i="2"/>
  <c r="B32" i="2"/>
  <c r="G31" i="2"/>
  <c r="H31" i="2" s="1"/>
  <c r="F31" i="2"/>
  <c r="C31" i="2"/>
  <c r="B31" i="2"/>
  <c r="F30" i="2"/>
  <c r="G30" i="2" s="1"/>
  <c r="H30" i="2" s="1"/>
  <c r="C30" i="2"/>
  <c r="B30" i="2"/>
  <c r="F29" i="2"/>
  <c r="G29" i="2" s="1"/>
  <c r="H29" i="2" s="1"/>
  <c r="C29" i="2"/>
  <c r="B29" i="2"/>
  <c r="F28" i="2"/>
  <c r="G28" i="2" s="1"/>
  <c r="H28" i="2" s="1"/>
  <c r="C28" i="2"/>
  <c r="B28" i="2"/>
  <c r="F27" i="2"/>
  <c r="G27" i="2" s="1"/>
  <c r="H27" i="2" s="1"/>
  <c r="C27" i="2"/>
  <c r="B27" i="2"/>
  <c r="F26" i="2"/>
  <c r="G26" i="2" s="1"/>
  <c r="H26" i="2" s="1"/>
  <c r="C26" i="2"/>
  <c r="B26" i="2"/>
  <c r="F25" i="2"/>
  <c r="G25" i="2" s="1"/>
  <c r="H25" i="2" s="1"/>
  <c r="C25" i="2"/>
  <c r="B25" i="2"/>
  <c r="F24" i="2"/>
  <c r="G24" i="2" s="1"/>
  <c r="H24" i="2" s="1"/>
  <c r="C24" i="2"/>
  <c r="B24" i="2"/>
  <c r="F23" i="2"/>
  <c r="G23" i="2" s="1"/>
  <c r="H23" i="2" s="1"/>
  <c r="C23" i="2"/>
  <c r="B23" i="2"/>
  <c r="F22" i="2"/>
  <c r="G22" i="2" s="1"/>
  <c r="H22" i="2" s="1"/>
  <c r="C22" i="2"/>
  <c r="B22" i="2"/>
  <c r="F21" i="2"/>
  <c r="G21" i="2" s="1"/>
  <c r="H21" i="2" s="1"/>
  <c r="C21" i="2"/>
  <c r="B21" i="2"/>
  <c r="F20" i="2"/>
  <c r="G20" i="2" s="1"/>
  <c r="H20" i="2" s="1"/>
  <c r="C20" i="2"/>
  <c r="B20" i="2"/>
  <c r="F19" i="2"/>
  <c r="G19" i="2" s="1"/>
  <c r="H19" i="2" s="1"/>
  <c r="C19" i="2"/>
  <c r="B19" i="2"/>
  <c r="F18" i="2"/>
  <c r="G18" i="2" s="1"/>
  <c r="H18" i="2" s="1"/>
  <c r="C18" i="2"/>
  <c r="B18" i="2"/>
  <c r="F17" i="2"/>
  <c r="G17" i="2" s="1"/>
  <c r="H17" i="2" s="1"/>
  <c r="C17" i="2"/>
  <c r="B17" i="2"/>
  <c r="F16" i="2"/>
  <c r="G16" i="2" s="1"/>
  <c r="H16" i="2" s="1"/>
  <c r="C16" i="2"/>
  <c r="B16" i="2"/>
  <c r="G15" i="2"/>
  <c r="H15" i="2" s="1"/>
  <c r="F15" i="2"/>
  <c r="C15" i="2"/>
  <c r="B15" i="2"/>
  <c r="F14" i="2"/>
  <c r="G14" i="2" s="1"/>
  <c r="H14" i="2" s="1"/>
  <c r="C14" i="2"/>
  <c r="B14" i="2"/>
  <c r="F13" i="2"/>
  <c r="G13" i="2" s="1"/>
  <c r="H13" i="2" s="1"/>
  <c r="C13" i="2"/>
  <c r="B13" i="2"/>
  <c r="B5" i="2"/>
  <c r="B4" i="2"/>
  <c r="B3" i="2"/>
  <c r="B2" i="2"/>
  <c r="C106" i="1"/>
  <c r="A108" i="2" s="1"/>
  <c r="C105" i="1"/>
  <c r="A107" i="2" s="1"/>
  <c r="C104" i="1"/>
  <c r="A106" i="2" s="1"/>
  <c r="C103" i="1"/>
  <c r="A105" i="2" s="1"/>
  <c r="C102" i="1"/>
  <c r="A104" i="2" s="1"/>
  <c r="C101" i="1"/>
  <c r="A103" i="2" s="1"/>
  <c r="C100" i="1"/>
  <c r="A102" i="2" s="1"/>
  <c r="C99" i="1"/>
  <c r="A101" i="2" s="1"/>
  <c r="C98" i="1"/>
  <c r="A100" i="2" s="1"/>
  <c r="C97" i="1"/>
  <c r="A99" i="2" s="1"/>
  <c r="C96" i="1"/>
  <c r="A98" i="2" s="1"/>
  <c r="C95" i="1"/>
  <c r="A97" i="2" s="1"/>
  <c r="C94" i="1"/>
  <c r="A96" i="2" s="1"/>
  <c r="C93" i="1"/>
  <c r="A95" i="2" s="1"/>
  <c r="C92" i="1"/>
  <c r="A94" i="2" s="1"/>
  <c r="C91" i="1"/>
  <c r="A93" i="2" s="1"/>
  <c r="C90" i="1"/>
  <c r="A92" i="2" s="1"/>
  <c r="C89" i="1"/>
  <c r="A91" i="2" s="1"/>
  <c r="C88" i="1"/>
  <c r="A90" i="2" s="1"/>
  <c r="C87" i="1"/>
  <c r="A89" i="2" s="1"/>
  <c r="C86" i="1"/>
  <c r="A88" i="2" s="1"/>
  <c r="C85" i="1"/>
  <c r="A87" i="2" s="1"/>
  <c r="C84" i="1"/>
  <c r="A86" i="2" s="1"/>
  <c r="C83" i="1"/>
  <c r="A85" i="2" s="1"/>
  <c r="C82" i="1"/>
  <c r="A84" i="2" s="1"/>
  <c r="C81" i="1"/>
  <c r="A83" i="2" s="1"/>
  <c r="C80" i="1"/>
  <c r="A82" i="2" s="1"/>
  <c r="C79" i="1"/>
  <c r="A81" i="2" s="1"/>
  <c r="C78" i="1"/>
  <c r="A80" i="2" s="1"/>
  <c r="C77" i="1"/>
  <c r="A79" i="2" s="1"/>
  <c r="C76" i="1"/>
  <c r="A78" i="2" s="1"/>
  <c r="C75" i="1"/>
  <c r="A77" i="2" s="1"/>
  <c r="C74" i="1"/>
  <c r="A76" i="2" s="1"/>
  <c r="C73" i="1"/>
  <c r="A75" i="2" s="1"/>
  <c r="C72" i="1"/>
  <c r="A74" i="2" s="1"/>
  <c r="C71" i="1"/>
  <c r="A73" i="2" s="1"/>
  <c r="C70" i="1"/>
  <c r="A72" i="2" s="1"/>
  <c r="C69" i="1"/>
  <c r="A71" i="2" s="1"/>
  <c r="C68" i="1"/>
  <c r="A70" i="2" s="1"/>
  <c r="C67" i="1"/>
  <c r="A69" i="2" s="1"/>
  <c r="C66" i="1"/>
  <c r="A68" i="2" s="1"/>
  <c r="C65" i="1"/>
  <c r="A67" i="2" s="1"/>
  <c r="C64" i="1"/>
  <c r="A66" i="2" s="1"/>
  <c r="C63" i="1"/>
  <c r="A65" i="2" s="1"/>
  <c r="C62" i="1"/>
  <c r="A64" i="2" s="1"/>
  <c r="C61" i="1"/>
  <c r="A63" i="2" s="1"/>
  <c r="C60" i="1"/>
  <c r="A62" i="2" s="1"/>
  <c r="C59" i="1"/>
  <c r="A61" i="2" s="1"/>
  <c r="C58" i="1"/>
  <c r="A60" i="2" s="1"/>
  <c r="C57" i="1"/>
  <c r="A59" i="2" s="1"/>
  <c r="C56" i="1"/>
  <c r="A58" i="2" s="1"/>
  <c r="C55" i="1"/>
  <c r="A57" i="2" s="1"/>
  <c r="C54" i="1"/>
  <c r="A56" i="2" s="1"/>
  <c r="C53" i="1"/>
  <c r="A55" i="2" s="1"/>
  <c r="C52" i="1"/>
  <c r="A54" i="2" s="1"/>
  <c r="C51" i="1"/>
  <c r="A53" i="2" s="1"/>
  <c r="C50" i="1"/>
  <c r="A52" i="2" s="1"/>
  <c r="C49" i="1"/>
  <c r="A51" i="2" s="1"/>
  <c r="C48" i="1"/>
  <c r="A50" i="2" s="1"/>
  <c r="C47" i="1"/>
  <c r="A49" i="2" s="1"/>
  <c r="C46" i="1"/>
  <c r="A48" i="2" s="1"/>
  <c r="C45" i="1"/>
  <c r="A47" i="2" s="1"/>
  <c r="C44" i="1"/>
  <c r="A46" i="2" s="1"/>
  <c r="C43" i="1"/>
  <c r="A45" i="2" s="1"/>
  <c r="C42" i="1"/>
  <c r="A44" i="2" s="1"/>
  <c r="C41" i="1"/>
  <c r="A43" i="2" s="1"/>
  <c r="C40" i="1"/>
  <c r="A42" i="2" s="1"/>
  <c r="C39" i="1"/>
  <c r="A41" i="2" s="1"/>
  <c r="C38" i="1"/>
  <c r="A40" i="2" s="1"/>
  <c r="C37" i="1"/>
  <c r="A39" i="2" s="1"/>
  <c r="C36" i="1"/>
  <c r="A38" i="2" s="1"/>
  <c r="C35" i="1"/>
  <c r="A37" i="2" s="1"/>
  <c r="C34" i="1"/>
  <c r="A36" i="2" s="1"/>
  <c r="C33" i="1"/>
  <c r="A35" i="2" s="1"/>
  <c r="C32" i="1"/>
  <c r="A34" i="2" s="1"/>
  <c r="C31" i="1"/>
  <c r="A33" i="2" s="1"/>
  <c r="C30" i="1"/>
  <c r="A32" i="2" s="1"/>
  <c r="C29" i="1"/>
  <c r="A31" i="2" s="1"/>
  <c r="C28" i="1"/>
  <c r="A30" i="2" s="1"/>
  <c r="C27" i="1"/>
  <c r="A29" i="2" s="1"/>
  <c r="C26" i="1"/>
  <c r="A28" i="2" s="1"/>
  <c r="C25" i="1"/>
  <c r="A27" i="2" s="1"/>
  <c r="C24" i="1"/>
  <c r="A26" i="2" s="1"/>
  <c r="C23" i="1"/>
  <c r="A25" i="2" s="1"/>
  <c r="C22" i="1"/>
  <c r="A24" i="2" s="1"/>
  <c r="C21" i="1"/>
  <c r="A23" i="2" s="1"/>
  <c r="C20" i="1"/>
  <c r="A22" i="2" s="1"/>
  <c r="C19" i="1"/>
  <c r="A21" i="2" s="1"/>
  <c r="C18" i="1"/>
  <c r="A20" i="2" s="1"/>
  <c r="C17" i="1"/>
  <c r="A19" i="2" s="1"/>
  <c r="C16" i="1"/>
  <c r="A18" i="2" s="1"/>
  <c r="C15" i="1"/>
  <c r="A17" i="2" s="1"/>
  <c r="C14" i="1"/>
  <c r="A16" i="2" s="1"/>
  <c r="C13" i="1"/>
  <c r="A15" i="2" s="1"/>
  <c r="C12" i="1"/>
  <c r="A14" i="2" s="1"/>
  <c r="C11" i="1"/>
  <c r="A13" i="2" l="1"/>
  <c r="B22" i="4"/>
  <c r="B19" i="10"/>
  <c r="G100" i="2"/>
  <c r="G102" i="2"/>
  <c r="C110" i="2"/>
  <c r="I107" i="2" s="1"/>
  <c r="J107" i="2" s="1"/>
  <c r="I108" i="2" l="1"/>
  <c r="J108" i="2" s="1"/>
  <c r="I105" i="2"/>
  <c r="J105" i="2" s="1"/>
  <c r="I106" i="2"/>
  <c r="J106" i="2" s="1"/>
  <c r="I103" i="2"/>
  <c r="J103" i="2" s="1"/>
  <c r="I104" i="2"/>
  <c r="J104" i="2" s="1"/>
  <c r="I101" i="2"/>
  <c r="J101" i="2" s="1"/>
  <c r="I102" i="2"/>
  <c r="J102" i="2" s="1"/>
  <c r="I99" i="2"/>
  <c r="J99" i="2" s="1"/>
  <c r="I100" i="2"/>
  <c r="J100" i="2" s="1"/>
  <c r="I97" i="2"/>
  <c r="J97" i="2" s="1"/>
  <c r="I98" i="2"/>
  <c r="J98" i="2" s="1"/>
  <c r="I95" i="2"/>
  <c r="J95" i="2" s="1"/>
  <c r="I96" i="2"/>
  <c r="J96" i="2" s="1"/>
  <c r="I93" i="2"/>
  <c r="J93" i="2" s="1"/>
  <c r="I94" i="2"/>
  <c r="J94" i="2" s="1"/>
  <c r="I91" i="2"/>
  <c r="J91" i="2" s="1"/>
  <c r="I92" i="2"/>
  <c r="J92" i="2" s="1"/>
  <c r="I89" i="2"/>
  <c r="J89" i="2" s="1"/>
  <c r="I90" i="2"/>
  <c r="J90" i="2" s="1"/>
  <c r="I87" i="2"/>
  <c r="J87" i="2" s="1"/>
  <c r="I88" i="2"/>
  <c r="J88" i="2" s="1"/>
  <c r="I85" i="2"/>
  <c r="J85" i="2" s="1"/>
  <c r="I86" i="2"/>
  <c r="J86" i="2" s="1"/>
  <c r="I83" i="2"/>
  <c r="J83" i="2" s="1"/>
  <c r="I84" i="2"/>
  <c r="J84" i="2" s="1"/>
  <c r="I81" i="2"/>
  <c r="J81" i="2" s="1"/>
  <c r="I82" i="2"/>
  <c r="J82" i="2" s="1"/>
  <c r="I79" i="2"/>
  <c r="J79" i="2" s="1"/>
  <c r="I80" i="2"/>
  <c r="J80" i="2" s="1"/>
  <c r="I77" i="2"/>
  <c r="J77" i="2" s="1"/>
  <c r="I78" i="2"/>
  <c r="J78" i="2" s="1"/>
  <c r="I75" i="2"/>
  <c r="J75" i="2" s="1"/>
  <c r="I76" i="2"/>
  <c r="J76" i="2" s="1"/>
  <c r="I73" i="2"/>
  <c r="J73" i="2" s="1"/>
  <c r="I74" i="2"/>
  <c r="J74" i="2" s="1"/>
  <c r="I71" i="2"/>
  <c r="J71" i="2" s="1"/>
  <c r="I72" i="2"/>
  <c r="J72" i="2" s="1"/>
  <c r="I69" i="2"/>
  <c r="J69" i="2" s="1"/>
  <c r="I70" i="2"/>
  <c r="J70" i="2" s="1"/>
  <c r="I67" i="2"/>
  <c r="J67" i="2" s="1"/>
  <c r="I68" i="2"/>
  <c r="J68" i="2" s="1"/>
  <c r="I65" i="2"/>
  <c r="J65" i="2" s="1"/>
  <c r="I66" i="2"/>
  <c r="J66" i="2" s="1"/>
  <c r="I63" i="2"/>
  <c r="J63" i="2" s="1"/>
  <c r="I64" i="2"/>
  <c r="J64" i="2" s="1"/>
  <c r="I61" i="2"/>
  <c r="J61" i="2" s="1"/>
  <c r="I62" i="2"/>
  <c r="J62" i="2" s="1"/>
  <c r="I59" i="2"/>
  <c r="J59" i="2" s="1"/>
  <c r="I60" i="2"/>
  <c r="J60" i="2" s="1"/>
  <c r="I57" i="2"/>
  <c r="J57" i="2" s="1"/>
  <c r="I58" i="2"/>
  <c r="J58" i="2" s="1"/>
  <c r="I55" i="2"/>
  <c r="J55" i="2" s="1"/>
  <c r="I56" i="2"/>
  <c r="J56" i="2" s="1"/>
  <c r="I53" i="2"/>
  <c r="J53" i="2" s="1"/>
  <c r="I54" i="2"/>
  <c r="J54" i="2" s="1"/>
  <c r="I51" i="2"/>
  <c r="J51" i="2" s="1"/>
  <c r="I52" i="2"/>
  <c r="J52" i="2" s="1"/>
  <c r="I49" i="2"/>
  <c r="J49" i="2" s="1"/>
  <c r="I50" i="2"/>
  <c r="J50" i="2" s="1"/>
  <c r="I47" i="2"/>
  <c r="J47" i="2" s="1"/>
  <c r="I48" i="2"/>
  <c r="J48" i="2" s="1"/>
  <c r="I45" i="2"/>
  <c r="J45" i="2" s="1"/>
  <c r="I46" i="2"/>
  <c r="J46" i="2" s="1"/>
  <c r="I43" i="2"/>
  <c r="J43" i="2" s="1"/>
  <c r="I44" i="2"/>
  <c r="J44" i="2" s="1"/>
  <c r="I41" i="2"/>
  <c r="J41" i="2" s="1"/>
  <c r="I42" i="2"/>
  <c r="J42" i="2" s="1"/>
  <c r="I39" i="2"/>
  <c r="J39" i="2" s="1"/>
  <c r="I40" i="2"/>
  <c r="J40" i="2" s="1"/>
  <c r="I37" i="2"/>
  <c r="J37" i="2" s="1"/>
  <c r="I38" i="2"/>
  <c r="J38" i="2" s="1"/>
  <c r="I35" i="2"/>
  <c r="J35" i="2" s="1"/>
  <c r="I36" i="2"/>
  <c r="J36" i="2" s="1"/>
  <c r="I33" i="2"/>
  <c r="J33" i="2" s="1"/>
  <c r="I34" i="2"/>
  <c r="J34" i="2" s="1"/>
  <c r="I31" i="2"/>
  <c r="J31" i="2" s="1"/>
  <c r="I32" i="2"/>
  <c r="J32" i="2" s="1"/>
  <c r="I29" i="2"/>
  <c r="J29" i="2" s="1"/>
  <c r="I30" i="2"/>
  <c r="J30" i="2" s="1"/>
  <c r="I27" i="2"/>
  <c r="J27" i="2" s="1"/>
  <c r="I28" i="2"/>
  <c r="J28" i="2" s="1"/>
  <c r="I25" i="2"/>
  <c r="J25" i="2" s="1"/>
  <c r="I26" i="2"/>
  <c r="J26" i="2" s="1"/>
  <c r="I23" i="2"/>
  <c r="J23" i="2" s="1"/>
  <c r="I24" i="2"/>
  <c r="J24" i="2" s="1"/>
  <c r="I21" i="2"/>
  <c r="J21" i="2" s="1"/>
  <c r="I22" i="2"/>
  <c r="J22" i="2" s="1"/>
  <c r="I19" i="2"/>
  <c r="J19" i="2" s="1"/>
  <c r="I20" i="2"/>
  <c r="J20" i="2" s="1"/>
  <c r="I17" i="2"/>
  <c r="J17" i="2" s="1"/>
  <c r="I18" i="2"/>
  <c r="J18" i="2" s="1"/>
  <c r="I15" i="2"/>
  <c r="J15" i="2" s="1"/>
  <c r="I16" i="2"/>
  <c r="J16" i="2" s="1"/>
  <c r="I13" i="2"/>
  <c r="J13" i="2" s="1"/>
  <c r="I14" i="2"/>
  <c r="J1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Truong, Jenny (CDC/DDID/NCEZID/DFWED)</author>
  </authors>
  <commentList>
    <comment ref="B10" authorId="0" shapeId="0" xr:uid="{DE366264-6213-4661-8AAF-F8D1B995F63C}">
      <text>
        <r>
          <rPr>
            <b/>
            <sz val="9"/>
            <color indexed="81"/>
            <rFont val="Tahoma"/>
            <family val="2"/>
          </rPr>
          <t>Yellow = Spaces at ends of EDLB#_x000D_
Red = Duplicate EDLB#'s in Run</t>
        </r>
      </text>
    </comment>
    <comment ref="D10" authorId="0" shapeId="0" xr:uid="{46C4F1BD-40A3-4F99-8788-7B276E8CFABF}">
      <text>
        <r>
          <rPr>
            <b/>
            <sz val="9"/>
            <color indexed="81"/>
            <rFont val="Tahoma"/>
            <family val="2"/>
          </rPr>
          <t>Enter full taxonomic ID.
The first 2 words will default to Genus then Species, respectively.
Precede sub-taxa with the following tags without quotes:
Subspecies:  'subsp'
Biotype:  'biotype', 'biovar', 'bv'
Serogroup:  'serogroup'
Serotype:  'serotype', 'var'
Ex.  Listeria parahaemolyticus subsp coli bv enterica var Typhimurium</t>
        </r>
      </text>
    </comment>
  </commentList>
</comments>
</file>

<file path=xl/sharedStrings.xml><?xml version="1.0" encoding="utf-8"?>
<sst xmlns="http://schemas.openxmlformats.org/spreadsheetml/2006/main" count="361" uniqueCount="319">
  <si>
    <t>Initial Dilution Worksheet</t>
  </si>
  <si>
    <t>Example</t>
  </si>
  <si>
    <t>Instructions</t>
  </si>
  <si>
    <t>Dilution calculation:  V1 = (V2C2)/C1</t>
  </si>
  <si>
    <t>Run Name</t>
  </si>
  <si>
    <t>Starting with this sheet, and moving from top to bottom, fill in all tan shaded cells.</t>
  </si>
  <si>
    <t>Sample Plate Name</t>
  </si>
  <si>
    <t>Where V1 = volume of stock needed for dilution</t>
  </si>
  <si>
    <t>Sample Sheet Name</t>
  </si>
  <si>
    <t>C1 = stock concentration</t>
  </si>
  <si>
    <t>Library Prep Date</t>
  </si>
  <si>
    <t>V2 = 20 ul</t>
  </si>
  <si>
    <t>Technician</t>
  </si>
  <si>
    <t>George P Burdell</t>
  </si>
  <si>
    <t>C2 = 10 ng/ul</t>
  </si>
  <si>
    <t>Nanodrop</t>
  </si>
  <si>
    <t>Qubit</t>
  </si>
  <si>
    <t>Well position</t>
  </si>
  <si>
    <t>Sample Name</t>
  </si>
  <si>
    <t>Sample ID</t>
  </si>
  <si>
    <t>Organism</t>
  </si>
  <si>
    <t>Index 1</t>
  </si>
  <si>
    <t>Index 2</t>
  </si>
  <si>
    <t>Purity (260/280 ratio)</t>
  </si>
  <si>
    <t>Genome Size Estimate</t>
  </si>
  <si>
    <t>Input DNA Stock Concentration (ng/ul)</t>
  </si>
  <si>
    <t>DNA</t>
  </si>
  <si>
    <t>Diluent
(dH2O)</t>
  </si>
  <si>
    <t>2012K-0644_1</t>
  </si>
  <si>
    <t>2012K-0644_1-M947-13-248-Ignoble</t>
  </si>
  <si>
    <t>Salmonella enterica var. Enteritidis</t>
  </si>
  <si>
    <t>A403</t>
  </si>
  <si>
    <t>X129</t>
  </si>
  <si>
    <t>NOTE:  All sample names will end with run name (eg. 2012K-0644_1-M947-13-001)</t>
  </si>
  <si>
    <t>Notes:</t>
  </si>
  <si>
    <t>Reagents</t>
  </si>
  <si>
    <t>Lot no.</t>
  </si>
  <si>
    <t>Exp. Date</t>
  </si>
  <si>
    <t>Thermocycler</t>
  </si>
  <si>
    <t>Tagmentation</t>
  </si>
  <si>
    <t>Amplification</t>
  </si>
  <si>
    <t>ID/Location:</t>
  </si>
  <si>
    <t>Was there an error message displayed on the instrument when the run was finished?</t>
  </si>
  <si>
    <t>Did you check the graphical temperature output when the run was finished?</t>
  </si>
  <si>
    <t>Were the temperatures noted to be within the acceptable ranges for this PCR run?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</si>
  <si>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</si>
  <si>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</si>
  <si>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</si>
  <si>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</si>
  <si>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</si>
  <si>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</si>
  <si>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</si>
  <si>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</si>
  <si>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</si>
  <si>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</si>
  <si>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</si>
  <si>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</si>
  <si>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</si>
  <si>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</si>
  <si>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</si>
  <si>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</si>
  <si>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</si>
  <si>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</si>
  <si>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</si>
  <si>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</si>
  <si>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</si>
  <si>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</si>
  <si>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</si>
  <si>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</si>
  <si>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</si>
  <si>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</si>
  <si>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</si>
  <si>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</si>
  <si>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</si>
  <si>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</si>
  <si>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</si>
  <si>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</si>
  <si>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</si>
  <si>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</si>
  <si>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</si>
  <si>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</si>
  <si>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</si>
  <si>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</si>
  <si>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</si>
  <si>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</si>
  <si>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</si>
  <si>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</si>
  <si>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</si>
  <si>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</si>
  <si>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</si>
  <si>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</si>
  <si>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</si>
  <si>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</si>
  <si>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</si>
  <si>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</si>
  <si>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</si>
  <si>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</si>
  <si>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</si>
  <si>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</si>
  <si>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</si>
  <si>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</si>
  <si>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</si>
  <si>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</si>
  <si>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</si>
  <si>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</si>
  <si>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</si>
  <si>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</si>
  <si>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</si>
  <si>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</si>
  <si>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</si>
  <si>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</si>
  <si>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</si>
  <si>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</si>
  <si>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</si>
  <si>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</si>
  <si>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</si>
  <si>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</si>
  <si>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</si>
  <si>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</si>
  <si>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</si>
  <si>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</si>
  <si>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</si>
  <si>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</si>
  <si>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</si>
  <si>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</si>
  <si>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</si>
  <si>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</si>
  <si>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</si>
  <si>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</si>
  <si>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</si>
  <si>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</si>
  <si>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</si>
  <si>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</si>
  <si>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</si>
  <si>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</si>
  <si>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</si>
  <si>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</si>
  <si>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</si>
  <si>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</si>
  <si>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</si>
  <si>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</si>
  <si>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Normalization and Pooling Worksheet</t>
  </si>
  <si>
    <t>Pooling Factor:  Proportion of sample genome size relative to total DNA load</t>
  </si>
  <si>
    <t>Pooling Volume: Pooling Factor * 50 ul pool</t>
  </si>
  <si>
    <t>ng/uL to nM conversion factor (nm*uL/ng):</t>
  </si>
  <si>
    <t>Date</t>
  </si>
  <si>
    <t>Dilution conc (nM):</t>
  </si>
  <si>
    <t>Dilution volume (uL):</t>
  </si>
  <si>
    <t>NOTE:  All sample names should end with Plate ID (eg. 2012K-0644_1-M947-13-001)</t>
  </si>
  <si>
    <t>Pooling volume (uL):</t>
  </si>
  <si>
    <t>Supported concentrations (nM):</t>
  </si>
  <si>
    <t>Optional</t>
  </si>
  <si>
    <t>pre-clean</t>
  </si>
  <si>
    <t>Qubit Output</t>
  </si>
  <si>
    <t>For 50 ul of 2nM</t>
  </si>
  <si>
    <t>Pooling Factor</t>
  </si>
  <si>
    <t>Pooling Volume (50ul)</t>
  </si>
  <si>
    <t>up Qubit</t>
  </si>
  <si>
    <t>Genome Size</t>
  </si>
  <si>
    <t>(ng/uL)</t>
  </si>
  <si>
    <t>nM</t>
  </si>
  <si>
    <t>Sample</t>
  </si>
  <si>
    <t>Comments</t>
  </si>
  <si>
    <t>Total DNA load</t>
  </si>
  <si>
    <t>Heated Denaturation Temp:</t>
  </si>
  <si>
    <t>**Note, pooling volume factors in genome size contribution to overall DNA load</t>
  </si>
  <si>
    <t>Lot #</t>
  </si>
  <si>
    <t>Exp date</t>
  </si>
  <si>
    <t>Incorporation buffer</t>
  </si>
  <si>
    <t>MiSeq cartridge</t>
  </si>
  <si>
    <t>Flow cell</t>
  </si>
  <si>
    <t>Post-Run Metrics</t>
  </si>
  <si>
    <t>Cluster Density</t>
  </si>
  <si>
    <t>Clusters Passing Filter</t>
  </si>
  <si>
    <t>Q30</t>
  </si>
  <si>
    <t>Estimated Yield</t>
  </si>
  <si>
    <t>Post-Run Wash</t>
  </si>
  <si>
    <t>[Header]</t>
  </si>
  <si>
    <t>IEMFileVersion</t>
  </si>
  <si>
    <t>Investigator Name</t>
  </si>
  <si>
    <t>Workflow</t>
  </si>
  <si>
    <t>GenerateFASTQ</t>
  </si>
  <si>
    <t>Application</t>
  </si>
  <si>
    <t>FASTQ Only</t>
  </si>
  <si>
    <t>Assay</t>
  </si>
  <si>
    <t>Description</t>
  </si>
  <si>
    <t>Chemistry</t>
  </si>
  <si>
    <t>Amplicon</t>
  </si>
  <si>
    <t>[Reads]</t>
  </si>
  <si>
    <t>[Settings]</t>
  </si>
  <si>
    <t>Adapter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</si>
  <si>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</si>
  <si>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</si>
  <si>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</si>
  <si>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</si>
  <si>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</si>
  <si>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</si>
  <si>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</si>
  <si>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</si>
  <si>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</si>
  <si>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Sample_Project</t>
  </si>
  <si>
    <t>IndexName</t>
  </si>
  <si>
    <t>BasesForSampleSheet</t>
  </si>
  <si>
    <t>TATAGCCT</t>
  </si>
  <si>
    <t>ATAGAGGC</t>
  </si>
  <si>
    <t>CCTATCCT</t>
  </si>
  <si>
    <t>GGCTCTGA</t>
  </si>
  <si>
    <t>AGGCGAAG</t>
  </si>
  <si>
    <t>TAATCTTA</t>
  </si>
  <si>
    <t>CAGGACGT</t>
  </si>
  <si>
    <t>GTACTGAC</t>
  </si>
  <si>
    <t>ATTACTCG</t>
  </si>
  <si>
    <t>TCCGGAGA</t>
  </si>
  <si>
    <t>CGCTCATT</t>
  </si>
  <si>
    <t>GAGATTCC</t>
  </si>
  <si>
    <t>ATTCAGAA</t>
  </si>
  <si>
    <t>GAATTCGT</t>
  </si>
  <si>
    <t>CTGAAGCT</t>
  </si>
  <si>
    <t>TAATGCGC</t>
  </si>
  <si>
    <t>CGGCTATG</t>
  </si>
  <si>
    <t>TCCGCGAA</t>
  </si>
  <si>
    <t>TCTCGCGC</t>
  </si>
  <si>
    <t>AGCGATAG</t>
  </si>
  <si>
    <t>Dilution for fragmentase normalization</t>
  </si>
  <si>
    <t>X ng/ul (26 ul total volume)</t>
  </si>
  <si>
    <t>LabID-MXXXX-YYMMDD</t>
  </si>
  <si>
    <t>Ultra II FS Rxn buffer</t>
  </si>
  <si>
    <t>Ultra II FS enzyme mix</t>
  </si>
  <si>
    <t>Ultra II Ligation Master mix</t>
  </si>
  <si>
    <t>Ligation enhancer</t>
  </si>
  <si>
    <t>Adaptor for Illumina</t>
  </si>
  <si>
    <t>USER enzyme</t>
  </si>
  <si>
    <t>SPRI Select beads</t>
  </si>
  <si>
    <t>Ultra II Q5 Master mix</t>
  </si>
  <si>
    <t>Size Selection bead ratio</t>
  </si>
  <si>
    <t>Ex. 0.2X</t>
  </si>
  <si>
    <t>Ex. 0.1X</t>
  </si>
  <si>
    <t>Multiplex Oligos/Index</t>
  </si>
  <si>
    <t>Sequencing Kit Type/Chemistry</t>
  </si>
  <si>
    <t>i501</t>
  </si>
  <si>
    <t>i502</t>
  </si>
  <si>
    <t>i503</t>
  </si>
  <si>
    <t>i504</t>
  </si>
  <si>
    <t>i505</t>
  </si>
  <si>
    <t>i506</t>
  </si>
  <si>
    <t>i507</t>
  </si>
  <si>
    <t>i508</t>
  </si>
  <si>
    <t>i701</t>
  </si>
  <si>
    <t>i702</t>
  </si>
  <si>
    <t>i703</t>
  </si>
  <si>
    <t>i704</t>
  </si>
  <si>
    <t>i705</t>
  </si>
  <si>
    <t>i706</t>
  </si>
  <si>
    <t>i707</t>
  </si>
  <si>
    <t>i708</t>
  </si>
  <si>
    <t>i709</t>
  </si>
  <si>
    <t>i710</t>
  </si>
  <si>
    <t>i711</t>
  </si>
  <si>
    <t>i712</t>
  </si>
  <si>
    <t>Experiment Name</t>
  </si>
  <si>
    <t>Module</t>
  </si>
  <si>
    <t>Library Prep Kit</t>
  </si>
  <si>
    <t>GenerateFASTQ - 2.0.0</t>
  </si>
  <si>
    <t>NEB Ultra II FS</t>
  </si>
  <si>
    <t>AGATCGGAAGAGCACACGTCTGAACTCCAGTCA</t>
  </si>
  <si>
    <t>AdapterRead2</t>
  </si>
  <si>
    <t>AGATCGGAAGAGCGTCGTGTAGGGAAAGAGTGT</t>
  </si>
  <si>
    <t>Sample_Plate_Well</t>
  </si>
  <si>
    <t>TruSeq DNA PCR-Free</t>
  </si>
  <si>
    <t>Index Adapters</t>
  </si>
  <si>
    <t>TruSeq DNA CD Indexes (96 Indexes)</t>
  </si>
  <si>
    <t>Index_Plate_Well</t>
  </si>
  <si>
    <t xml:space="preserve">
Diluent</t>
  </si>
  <si>
    <t>MiSeq Run Start Date</t>
  </si>
  <si>
    <t xml:space="preserve"> - Copy values from the "Indexing QC" tab in BaseSpace or SAV into the table below as plain text. The PF Reads value will be the same for all samples.</t>
  </si>
  <si>
    <t>MiSeq Reagent Kit</t>
  </si>
  <si>
    <t xml:space="preserve"> - Ensure samples are in the same order and format as listed in the Library Prep tab, with the correct genome size assigned.</t>
  </si>
  <si>
    <t>Recommended Cluster Density (K/mm^2)/% Occupied</t>
  </si>
  <si>
    <t>Recommended Q30 %</t>
  </si>
  <si>
    <t>Estimated Yield (Gb)</t>
  </si>
  <si>
    <t xml:space="preserve"> - If all cells are filled in appropriately, the total number of reads and coverage will be auto-populated.</t>
  </si>
  <si>
    <t>v2, Nano, Micro</t>
  </si>
  <si>
    <t>v3</t>
  </si>
  <si>
    <t>iSeq</t>
  </si>
  <si>
    <t>v3, 600c</t>
  </si>
  <si>
    <t>v2, Nano</t>
  </si>
  <si>
    <t>300c v2, Micro, iSeq</t>
  </si>
  <si>
    <t>600-1200</t>
  </si>
  <si>
    <t>1200 - 1400</t>
  </si>
  <si>
    <t>~ 70</t>
  </si>
  <si>
    <t>&gt; 80%</t>
  </si>
  <si>
    <t>Laboratories whose MiSeq uses MCS/MSR v 2.6 or earlier should use the coverage values calculated in Column I</t>
  </si>
  <si>
    <t>Run Metrics:</t>
  </si>
  <si>
    <t>Laboratories whose MiSeq software uses LRM/MSR v 3 should use coverage values calculated in Column J</t>
  </si>
  <si>
    <t>Minimum Coverage:</t>
  </si>
  <si>
    <t>Escherichia/Shigella</t>
  </si>
  <si>
    <t>Salmonella</t>
  </si>
  <si>
    <t>Listeria</t>
  </si>
  <si>
    <t>Campylobacter</t>
  </si>
  <si>
    <t>Vibrio</t>
  </si>
  <si>
    <t>40X</t>
  </si>
  <si>
    <t>30X</t>
  </si>
  <si>
    <t>20X</t>
  </si>
  <si>
    <t>Coverage (if MSR/MCS v 2.6 or earlier)</t>
  </si>
  <si>
    <t>Coverage ( if LRM/MSR 3.0 or later)</t>
  </si>
  <si>
    <t>Index Number</t>
  </si>
  <si>
    <t>State Key</t>
  </si>
  <si>
    <t>Project</t>
  </si>
  <si>
    <t>Index 1 (I7)</t>
  </si>
  <si>
    <t>Index 2 (I5)</t>
  </si>
  <si>
    <t>% Reads Identified (PF)</t>
  </si>
  <si>
    <t>PF Reads</t>
  </si>
  <si>
    <t>Total # of Reads</t>
  </si>
  <si>
    <t>Estimated genome sizes by Genus (species) in bp</t>
  </si>
  <si>
    <t>Vibrio parahaemolyticus</t>
  </si>
  <si>
    <t>Vibrio vulnificus</t>
  </si>
  <si>
    <t>Vibrio cholerae</t>
  </si>
  <si>
    <t>62015K-125</t>
  </si>
  <si>
    <t>2015K-1254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</si>
</sst>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BEBFC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DDDDDD"/>
      </left>
      <right/>
      <top style="medium">
        <color indexed="64"/>
      </top>
      <bottom/>
      <diagonal/>
    </border>
    <border>
      <left style="medium">
        <color rgb="FFDDDDDD"/>
      </left>
      <right style="medium">
        <color rgb="FFBEBFC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21" xfId="0" applyBorder="1"/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 wrapText="1"/>
    </xf>
    <xf numFmtId="0" fontId="0" fillId="0" borderId="10" xfId="0" applyBorder="1"/>
    <xf numFmtId="0" fontId="0" fillId="0" borderId="18" xfId="0" applyBorder="1"/>
    <xf numFmtId="0" fontId="0" fillId="0" borderId="13" xfId="0" applyBorder="1"/>
    <xf numFmtId="2" fontId="0" fillId="0" borderId="2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3" xfId="0" applyBorder="1"/>
    <xf numFmtId="0" fontId="0" fillId="0" borderId="6" xfId="0" applyBorder="1" applyAlignment="1">
      <alignment horizontal="center"/>
    </xf>
    <xf numFmtId="0" fontId="1" fillId="0" borderId="15" xfId="0" applyFont="1" applyBorder="1"/>
    <xf numFmtId="0" fontId="0" fillId="0" borderId="3" xfId="0" applyBorder="1" applyAlignment="1">
      <alignment vertical="top" wrapText="1"/>
    </xf>
    <xf numFmtId="0" fontId="0" fillId="0" borderId="3" xfId="0" applyBorder="1" applyAlignment="1"/>
    <xf numFmtId="0" fontId="0" fillId="2" borderId="1" xfId="0" applyFill="1" applyBorder="1"/>
    <xf numFmtId="0" fontId="0" fillId="2" borderId="2" xfId="0" applyFill="1" applyBorder="1"/>
    <xf numFmtId="14" fontId="0" fillId="2" borderId="2" xfId="0" applyNumberFormat="1" applyFill="1" applyBorder="1"/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14" fontId="0" fillId="2" borderId="17" xfId="0" applyNumberFormat="1" applyFill="1" applyBorder="1"/>
    <xf numFmtId="0" fontId="0" fillId="2" borderId="18" xfId="0" applyFill="1" applyBorder="1" applyAlignment="1">
      <alignment horizontal="center"/>
    </xf>
    <xf numFmtId="14" fontId="0" fillId="2" borderId="18" xfId="0" applyNumberFormat="1" applyFill="1" applyBorder="1"/>
    <xf numFmtId="0" fontId="0" fillId="2" borderId="13" xfId="0" applyFill="1" applyBorder="1"/>
    <xf numFmtId="0" fontId="0" fillId="2" borderId="18" xfId="0" applyFill="1" applyBorder="1"/>
    <xf numFmtId="0" fontId="0" fillId="2" borderId="12" xfId="0" applyFill="1" applyBorder="1"/>
    <xf numFmtId="0" fontId="3" fillId="3" borderId="0" xfId="0" applyFont="1" applyFill="1"/>
    <xf numFmtId="0" fontId="2" fillId="3" borderId="0" xfId="0" applyFont="1" applyFill="1" applyAlignment="1">
      <alignment horizontal="left"/>
    </xf>
    <xf numFmtId="14" fontId="2" fillId="3" borderId="0" xfId="0" applyNumberFormat="1" applyFont="1" applyFill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18" xfId="0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/>
    <xf numFmtId="0" fontId="0" fillId="0" borderId="6" xfId="0" applyBorder="1"/>
    <xf numFmtId="0" fontId="0" fillId="0" borderId="0" xfId="0" applyBorder="1"/>
    <xf numFmtId="14" fontId="0" fillId="0" borderId="0" xfId="0" applyNumberFormat="1"/>
    <xf numFmtId="0" fontId="2" fillId="3" borderId="0" xfId="0" applyFont="1" applyFill="1" applyBorder="1" applyAlignment="1">
      <alignment horizontal="left"/>
    </xf>
    <xf numFmtId="0" fontId="0" fillId="0" borderId="0" xfId="0"/>
    <xf numFmtId="0" fontId="1" fillId="0" borderId="0" xfId="0" applyFont="1" applyBorder="1"/>
    <xf numFmtId="0" fontId="0" fillId="2" borderId="3" xfId="0" applyFill="1" applyBorder="1"/>
    <xf numFmtId="0" fontId="0" fillId="0" borderId="0" xfId="0" applyNumberFormat="1"/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27" xfId="0" applyFill="1" applyBorder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0" fillId="0" borderId="18" xfId="0" applyBorder="1"/>
    <xf numFmtId="0" fontId="0" fillId="2" borderId="18" xfId="0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8" xfId="0" applyFill="1" applyBorder="1"/>
    <xf numFmtId="0" fontId="0" fillId="2" borderId="12" xfId="0" applyFill="1" applyBorder="1"/>
    <xf numFmtId="0" fontId="0" fillId="2" borderId="13" xfId="0" applyFill="1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4" borderId="18" xfId="0" applyFont="1" applyFill="1" applyBorder="1" applyAlignment="1">
      <alignment horizontal="right"/>
    </xf>
    <xf numFmtId="0" fontId="0" fillId="5" borderId="18" xfId="0" applyFill="1" applyBorder="1" applyAlignment="1">
      <alignment horizontal="left"/>
    </xf>
    <xf numFmtId="0" fontId="1" fillId="0" borderId="18" xfId="0" applyFont="1" applyBorder="1" applyAlignment="1">
      <alignment horizontal="center" vertical="center"/>
    </xf>
    <xf numFmtId="14" fontId="0" fillId="5" borderId="18" xfId="0" applyNumberFormat="1" applyFill="1" applyBorder="1" applyAlignment="1">
      <alignment horizontal="left"/>
    </xf>
    <xf numFmtId="0" fontId="0" fillId="0" borderId="18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18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1" fillId="4" borderId="28" xfId="0" applyFont="1" applyFill="1" applyBorder="1" applyAlignment="1">
      <alignment horizontal="center" wrapText="1"/>
    </xf>
    <xf numFmtId="0" fontId="1" fillId="4" borderId="2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4" borderId="3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35" xfId="0" applyFont="1" applyFill="1" applyBorder="1" applyAlignment="1">
      <alignment horizont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wrapText="1"/>
    </xf>
    <xf numFmtId="0" fontId="1" fillId="4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wrapText="1"/>
    </xf>
    <xf numFmtId="0" fontId="1" fillId="4" borderId="36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3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7" fillId="4" borderId="36" xfId="0" applyFont="1" applyFill="1" applyBorder="1" applyAlignment="1">
      <alignment horizontal="center" vertical="top" wrapText="1"/>
    </xf>
    <xf numFmtId="0" fontId="7" fillId="4" borderId="37" xfId="0" applyFont="1" applyFill="1" applyBorder="1" applyAlignment="1">
      <alignment horizontal="center" vertical="top" wrapText="1"/>
    </xf>
    <xf numFmtId="0" fontId="0" fillId="4" borderId="36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7" fillId="4" borderId="38" xfId="0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center" wrapText="1"/>
    </xf>
    <xf numFmtId="0" fontId="1" fillId="6" borderId="20" xfId="0" applyFont="1" applyFill="1" applyBorder="1" applyAlignment="1">
      <alignment horizontal="center" wrapText="1"/>
    </xf>
    <xf numFmtId="0" fontId="1" fillId="6" borderId="19" xfId="0" applyFont="1" applyFill="1" applyBorder="1" applyAlignment="1">
      <alignment horizontal="center" wrapText="1"/>
    </xf>
    <xf numFmtId="0" fontId="7" fillId="0" borderId="0" xfId="0" applyFont="1" applyAlignment="1">
      <alignment horizontal="right" vertical="top"/>
    </xf>
    <xf numFmtId="0" fontId="7" fillId="4" borderId="39" xfId="0" applyFont="1" applyFill="1" applyBorder="1" applyAlignment="1">
      <alignment horizontal="left" vertical="top" wrapText="1"/>
    </xf>
    <xf numFmtId="0" fontId="7" fillId="5" borderId="22" xfId="0" applyFont="1" applyFill="1" applyBorder="1" applyAlignment="1">
      <alignment horizontal="center" vertical="top" wrapText="1"/>
    </xf>
    <xf numFmtId="0" fontId="7" fillId="5" borderId="40" xfId="0" applyFont="1" applyFill="1" applyBorder="1" applyAlignment="1">
      <alignment horizontal="center" vertical="top" wrapText="1"/>
    </xf>
    <xf numFmtId="10" fontId="0" fillId="5" borderId="41" xfId="0" applyNumberFormat="1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0" fillId="5" borderId="43" xfId="0" applyFill="1" applyBorder="1" applyAlignment="1">
      <alignment horizontal="center"/>
    </xf>
    <xf numFmtId="10" fontId="7" fillId="5" borderId="44" xfId="0" applyNumberFormat="1" applyFont="1" applyFill="1" applyBorder="1" applyAlignment="1">
      <alignment horizontal="left" vertical="top" wrapText="1"/>
    </xf>
    <xf numFmtId="0" fontId="7" fillId="5" borderId="44" xfId="0" applyFont="1" applyFill="1" applyBorder="1" applyAlignment="1">
      <alignment horizontal="left" vertical="top" wrapText="1"/>
    </xf>
    <xf numFmtId="0" fontId="1" fillId="6" borderId="8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1" fillId="6" borderId="9" xfId="0" applyFont="1" applyFill="1" applyBorder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1" fillId="7" borderId="11" xfId="0" applyFont="1" applyFill="1" applyBorder="1" applyAlignment="1">
      <alignment horizontal="center" wrapText="1"/>
    </xf>
    <xf numFmtId="0" fontId="1" fillId="7" borderId="20" xfId="0" applyFont="1" applyFill="1" applyBorder="1" applyAlignment="1">
      <alignment horizontal="center" wrapText="1"/>
    </xf>
    <xf numFmtId="0" fontId="1" fillId="7" borderId="19" xfId="0" applyFont="1" applyFill="1" applyBorder="1" applyAlignment="1">
      <alignment horizontal="center" wrapText="1"/>
    </xf>
    <xf numFmtId="0" fontId="7" fillId="4" borderId="4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7" borderId="8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7" borderId="9" xfId="0" applyFont="1" applyFill="1" applyBorder="1" applyAlignment="1">
      <alignment horizontal="center" wrapText="1"/>
    </xf>
    <xf numFmtId="0" fontId="7" fillId="4" borderId="46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 wrapText="1"/>
    </xf>
    <xf numFmtId="0" fontId="7" fillId="4" borderId="47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7" fillId="4" borderId="49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9" fillId="6" borderId="53" xfId="0" applyFont="1" applyFill="1" applyBorder="1" applyAlignment="1">
      <alignment horizontal="center" vertical="center" wrapText="1"/>
    </xf>
    <xf numFmtId="0" fontId="9" fillId="7" borderId="53" xfId="0" applyFont="1" applyFill="1" applyBorder="1" applyAlignment="1">
      <alignment horizontal="center" vertical="center" wrapText="1"/>
    </xf>
    <xf numFmtId="0" fontId="9" fillId="6" borderId="54" xfId="0" applyFont="1" applyFill="1" applyBorder="1" applyAlignment="1">
      <alignment horizontal="center" vertical="center" wrapText="1"/>
    </xf>
    <xf numFmtId="0" fontId="9" fillId="7" borderId="54" xfId="0" applyFont="1" applyFill="1" applyBorder="1" applyAlignment="1">
      <alignment horizontal="center" vertical="center" wrapText="1"/>
    </xf>
    <xf numFmtId="0" fontId="7" fillId="4" borderId="55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left" vertical="top" wrapText="1"/>
    </xf>
    <xf numFmtId="1" fontId="10" fillId="5" borderId="18" xfId="0" applyNumberFormat="1" applyFont="1" applyFill="1" applyBorder="1" applyAlignment="1">
      <alignment horizontal="center" vertical="top" wrapText="1"/>
    </xf>
    <xf numFmtId="0" fontId="10" fillId="0" borderId="56" xfId="0" applyFont="1" applyBorder="1" applyAlignment="1">
      <alignment horizontal="left" vertical="top" wrapText="1"/>
    </xf>
    <xf numFmtId="0" fontId="10" fillId="0" borderId="57" xfId="0" applyFont="1" applyBorder="1" applyAlignment="1">
      <alignment horizontal="left" vertical="top" wrapText="1"/>
    </xf>
    <xf numFmtId="0" fontId="10" fillId="0" borderId="58" xfId="0" applyFont="1" applyBorder="1" applyAlignment="1">
      <alignment horizontal="left" vertical="top" wrapText="1"/>
    </xf>
    <xf numFmtId="0" fontId="10" fillId="0" borderId="59" xfId="0" applyFont="1" applyBorder="1" applyAlignment="1">
      <alignment horizontal="left" vertical="top" wrapText="1"/>
    </xf>
    <xf numFmtId="2" fontId="0" fillId="5" borderId="60" xfId="0" applyNumberFormat="1" applyFill="1" applyBorder="1" applyAlignment="1">
      <alignment horizontal="center"/>
    </xf>
    <xf numFmtId="0" fontId="11" fillId="0" borderId="56" xfId="0" applyFont="1" applyBorder="1" applyAlignment="1">
      <alignment horizontal="left" vertical="top" wrapText="1"/>
    </xf>
    <xf numFmtId="0" fontId="11" fillId="0" borderId="57" xfId="0" applyFont="1" applyBorder="1" applyAlignment="1">
      <alignment horizontal="left" vertical="top" wrapText="1"/>
    </xf>
    <xf numFmtId="0" fontId="11" fillId="0" borderId="58" xfId="0" applyFont="1" applyBorder="1" applyAlignment="1">
      <alignment horizontal="left" vertical="top" wrapText="1"/>
    </xf>
    <xf numFmtId="1" fontId="11" fillId="5" borderId="18" xfId="0" applyNumberFormat="1" applyFont="1" applyFill="1" applyBorder="1" applyAlignment="1">
      <alignment horizontal="center" vertical="top" wrapText="1"/>
    </xf>
    <xf numFmtId="1" fontId="10" fillId="5" borderId="21" xfId="0" applyNumberFormat="1" applyFont="1" applyFill="1" applyBorder="1" applyAlignment="1">
      <alignment horizontal="center" vertical="top" wrapText="1"/>
    </xf>
    <xf numFmtId="2" fontId="0" fillId="5" borderId="61" xfId="0" applyNumberFormat="1" applyFill="1" applyBorder="1" applyAlignment="1">
      <alignment horizontal="center"/>
    </xf>
    <xf numFmtId="0" fontId="10" fillId="0" borderId="62" xfId="0" applyFont="1" applyBorder="1" applyAlignment="1">
      <alignment horizontal="left" vertical="top" wrapText="1"/>
    </xf>
    <xf numFmtId="0" fontId="10" fillId="0" borderId="63" xfId="0" applyFont="1" applyBorder="1" applyAlignment="1">
      <alignment horizontal="left" vertical="top" wrapText="1"/>
    </xf>
    <xf numFmtId="0" fontId="10" fillId="0" borderId="64" xfId="0" applyFont="1" applyBorder="1" applyAlignment="1">
      <alignment horizontal="left" vertical="top" wrapText="1"/>
    </xf>
    <xf numFmtId="1" fontId="10" fillId="5" borderId="15" xfId="0" applyNumberFormat="1" applyFont="1" applyFill="1" applyBorder="1" applyAlignment="1">
      <alignment horizontal="center" vertical="top" wrapText="1"/>
    </xf>
    <xf numFmtId="2" fontId="0" fillId="5" borderId="43" xfId="0" applyNumberForma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0" fillId="5" borderId="10" xfId="0" applyNumberFormat="1" applyFont="1" applyFill="1" applyBorder="1" applyAlignment="1">
      <alignment horizontal="center" vertical="top" wrapText="1"/>
    </xf>
    <xf numFmtId="0" fontId="7" fillId="4" borderId="45" xfId="0" applyFont="1" applyFill="1" applyBorder="1" applyAlignment="1">
      <alignment horizontal="center" vertical="center" wrapText="1"/>
    </xf>
    <xf numFmtId="0" fontId="7" fillId="4" borderId="65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top" wrapText="1"/>
    </xf>
    <xf numFmtId="0" fontId="10" fillId="0" borderId="66" xfId="0" applyFont="1" applyBorder="1" applyAlignment="1">
      <alignment horizontal="left" vertical="top" wrapText="1"/>
    </xf>
    <xf numFmtId="0" fontId="10" fillId="0" borderId="67" xfId="0" applyFont="1" applyBorder="1" applyAlignment="1">
      <alignment horizontal="left" vertical="top" wrapText="1"/>
    </xf>
    <xf numFmtId="1" fontId="10" fillId="5" borderId="17" xfId="0" applyNumberFormat="1" applyFont="1" applyFill="1" applyBorder="1" applyAlignment="1">
      <alignment horizontal="center" vertical="top" wrapText="1"/>
    </xf>
    <xf numFmtId="0" fontId="10" fillId="5" borderId="17" xfId="0" applyNumberFormat="1" applyFont="1" applyFill="1" applyBorder="1" applyAlignment="1">
      <alignment horizontal="center" vertical="top" wrapText="1"/>
    </xf>
    <xf numFmtId="2" fontId="0" fillId="5" borderId="68" xfId="0" applyNumberFormat="1" applyFill="1" applyBorder="1" applyAlignment="1">
      <alignment horizontal="center"/>
    </xf>
    <xf numFmtId="0" fontId="10" fillId="5" borderId="50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15"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00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NL35.W1%20Illumina%20DNA%20Prep%20Workbook_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ary Prep"/>
      <sheetName val="IEM_SampleSheet"/>
      <sheetName val="LRM_SampleSheet"/>
      <sheetName val="iSeq_SampleSheet"/>
      <sheetName val="Indices"/>
      <sheetName val="Metrics"/>
    </sheetNames>
    <sheetDataSet>
      <sheetData sheetId="0">
        <row r="132">
          <cell r="D132">
            <v>0</v>
          </cell>
        </row>
        <row r="133">
          <cell r="D133" t="e">
            <v>#DIV/0!</v>
          </cell>
        </row>
        <row r="156">
          <cell r="J156" t="e">
            <v>#DIV/0!</v>
          </cell>
        </row>
      </sheetData>
      <sheetData sheetId="1"/>
      <sheetData sheetId="2"/>
      <sheetData sheetId="3"/>
      <sheetData sheetId="4">
        <row r="8">
          <cell r="A8" t="str">
            <v>CD</v>
          </cell>
        </row>
        <row r="9">
          <cell r="A9" t="str">
            <v>UD_Set A</v>
          </cell>
        </row>
        <row r="10">
          <cell r="A10" t="str">
            <v>UD_Set B</v>
          </cell>
        </row>
        <row r="11">
          <cell r="A11" t="str">
            <v>UD_Set C</v>
          </cell>
        </row>
        <row r="12">
          <cell r="A12" t="str">
            <v>UD_Set D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23E1-5F16-4DDB-B2E7-EA42AFD106FA}">
  <dimension ref="A1:P124"/>
  <sheetViews>
    <sheetView workbookViewId="0">
      <selection activeCell="H106" sqref="H106"/>
    </sheetView>
  </sheetViews>
  <sheetFormatPr defaultRowHeight="14.4" x14ac:dyDescent="0.3"/>
  <cols>
    <col min="1" max="1" width="12.77734375" customWidth="1"/>
    <col min="2" max="2" width="20.21875" customWidth="1"/>
    <col min="3" max="3" width="31.88671875" customWidth="1"/>
    <col min="4" max="4" width="33.77734375" customWidth="1"/>
    <col min="5" max="5" width="9.88671875" customWidth="1"/>
    <col min="6" max="7" width="10.21875" customWidth="1"/>
    <col min="8" max="8" width="10.33203125" customWidth="1"/>
    <col min="9" max="9" width="13.77734375" customWidth="1"/>
    <col min="10" max="10" width="9.21875" customWidth="1"/>
    <col min="11" max="11" width="10.6640625" customWidth="1"/>
    <col min="12" max="15" width="9.21875" customWidth="1"/>
  </cols>
  <sheetData>
    <row r="1" spans="1:16" ht="15" customHeight="1" x14ac:dyDescent="0.3">
      <c r="A1" s="1" t="s">
        <v>0</v>
      </c>
      <c r="D1" s="77" t="s">
        <v>1</v>
      </c>
      <c r="E1" s="1" t="s">
        <v>2</v>
      </c>
      <c r="I1" t="s">
        <v>3</v>
      </c>
    </row>
    <row r="2" spans="1:16" ht="15" customHeight="1" x14ac:dyDescent="0.3">
      <c r="B2" s="3" t="s">
        <v>4</v>
      </c>
      <c r="C2" s="63"/>
      <c r="D2" s="78" t="s">
        <v>225</v>
      </c>
      <c r="E2" s="112" t="s">
        <v>5</v>
      </c>
      <c r="F2" s="112"/>
      <c r="G2" s="112"/>
      <c r="H2" s="112"/>
    </row>
    <row r="3" spans="1:16" ht="15" customHeight="1" x14ac:dyDescent="0.3">
      <c r="B3" s="3" t="s">
        <v>6</v>
      </c>
      <c r="C3" s="64"/>
      <c r="D3" s="78" t="s">
        <v>225</v>
      </c>
      <c r="E3" s="112"/>
      <c r="F3" s="112"/>
      <c r="G3" s="112"/>
      <c r="H3" s="112"/>
      <c r="I3" t="s">
        <v>7</v>
      </c>
    </row>
    <row r="4" spans="1:16" ht="15" customHeight="1" x14ac:dyDescent="0.3">
      <c r="B4" s="3" t="s">
        <v>8</v>
      </c>
      <c r="C4" s="64"/>
      <c r="D4" s="78" t="s">
        <v>225</v>
      </c>
      <c r="E4" s="112"/>
      <c r="F4" s="112"/>
      <c r="G4" s="112"/>
      <c r="H4" s="112"/>
      <c r="I4" t="s">
        <v>9</v>
      </c>
    </row>
    <row r="5" spans="1:16" ht="15" customHeight="1" x14ac:dyDescent="0.3">
      <c r="B5" s="3" t="s">
        <v>10</v>
      </c>
      <c r="C5" s="65"/>
      <c r="D5" s="79">
        <v>41469</v>
      </c>
      <c r="E5" s="112"/>
      <c r="F5" s="112"/>
      <c r="G5" s="112"/>
      <c r="H5" s="112"/>
      <c r="I5" t="s">
        <v>11</v>
      </c>
    </row>
    <row r="6" spans="1:16" ht="15.75" customHeight="1" x14ac:dyDescent="0.3">
      <c r="A6" s="87"/>
      <c r="B6" s="84" t="s">
        <v>12</v>
      </c>
      <c r="C6" s="64"/>
      <c r="D6" s="89" t="s">
        <v>13</v>
      </c>
      <c r="E6" s="113"/>
      <c r="F6" s="113"/>
      <c r="G6" s="113"/>
      <c r="H6" s="113"/>
      <c r="I6" s="87" t="s">
        <v>14</v>
      </c>
      <c r="J6" s="56"/>
      <c r="K6" s="56"/>
      <c r="L6" s="56"/>
      <c r="M6" s="56"/>
      <c r="N6" s="56"/>
      <c r="O6" s="56"/>
      <c r="P6" s="57"/>
    </row>
    <row r="7" spans="1:16" s="85" customFormat="1" ht="15.75" customHeight="1" thickBot="1" x14ac:dyDescent="0.35">
      <c r="A7" s="98" t="s">
        <v>238</v>
      </c>
      <c r="B7" s="98"/>
      <c r="C7" s="92"/>
      <c r="D7" s="80"/>
      <c r="E7" s="61"/>
      <c r="F7" s="61"/>
      <c r="G7" s="61"/>
      <c r="H7" s="61"/>
      <c r="I7" s="58"/>
      <c r="J7" s="62"/>
      <c r="K7" s="62"/>
      <c r="L7" s="56"/>
      <c r="M7" s="56"/>
      <c r="N7" s="56"/>
      <c r="O7" s="56"/>
      <c r="P7" s="87"/>
    </row>
    <row r="8" spans="1:16" ht="34.5" customHeight="1" thickTop="1" x14ac:dyDescent="0.3">
      <c r="E8" s="86"/>
      <c r="F8" s="86"/>
      <c r="I8" s="101" t="s">
        <v>223</v>
      </c>
      <c r="J8" s="101"/>
      <c r="K8" s="102"/>
    </row>
    <row r="9" spans="1:16" ht="34.5" customHeight="1" x14ac:dyDescent="0.3">
      <c r="E9" s="9"/>
      <c r="F9" s="9"/>
      <c r="G9" s="8" t="s">
        <v>15</v>
      </c>
      <c r="I9" s="10" t="s">
        <v>16</v>
      </c>
      <c r="J9" s="114" t="s">
        <v>224</v>
      </c>
      <c r="K9" s="115"/>
    </row>
    <row r="10" spans="1:16" ht="60" customHeight="1" x14ac:dyDescent="0.3">
      <c r="A10" s="13" t="s">
        <v>17</v>
      </c>
      <c r="B10" s="14" t="s">
        <v>18</v>
      </c>
      <c r="C10" s="14" t="s">
        <v>19</v>
      </c>
      <c r="D10" s="14" t="s">
        <v>20</v>
      </c>
      <c r="E10" s="59" t="s">
        <v>21</v>
      </c>
      <c r="F10" s="59" t="s">
        <v>22</v>
      </c>
      <c r="G10" s="16" t="s">
        <v>23</v>
      </c>
      <c r="H10" s="13" t="s">
        <v>24</v>
      </c>
      <c r="I10" s="17" t="s">
        <v>25</v>
      </c>
      <c r="J10" s="18" t="s">
        <v>26</v>
      </c>
      <c r="K10" s="19" t="s">
        <v>27</v>
      </c>
    </row>
    <row r="11" spans="1:16" ht="15" customHeight="1" x14ac:dyDescent="0.3">
      <c r="A11" s="6" t="s">
        <v>45</v>
      </c>
      <c r="B11" s="50"/>
      <c r="C11" t="str">
        <f t="shared" ref="C11:C42" si="0">SUBSTITUTE($B11, " ", "-") &amp; "-" &amp; $C$2</f>
        <v>-</v>
      </c>
      <c r="D11" s="50"/>
      <c r="E11" s="96"/>
      <c r="F11" s="96"/>
      <c r="G11" s="94"/>
      <c r="H11" s="51"/>
      <c r="I11" s="52"/>
      <c r="J11" s="47" t="e">
        <f>(7.69*26)/I11</f>
        <v>#DIV/0!</v>
      </c>
      <c r="K11" s="48" t="e">
        <f>26-J11</f>
        <v>#DIV/0!</v>
      </c>
    </row>
    <row r="12" spans="1:16" ht="15" customHeight="1" x14ac:dyDescent="0.3">
      <c r="A12" s="6" t="s">
        <v>46</v>
      </c>
      <c r="B12" s="50"/>
      <c r="C12" t="str">
        <f t="shared" si="0"/>
        <v>-</v>
      </c>
      <c r="D12" s="50"/>
      <c r="E12" s="96"/>
      <c r="F12" s="96"/>
      <c r="G12" s="95"/>
      <c r="H12" s="51"/>
      <c r="I12" s="53"/>
      <c r="J12" s="24" t="e">
        <f t="shared" ref="J12:J75" si="1">(7.69*26)/I12</f>
        <v>#DIV/0!</v>
      </c>
      <c r="K12" s="25" t="e">
        <f t="shared" ref="K12:K75" si="2">26-J12</f>
        <v>#DIV/0!</v>
      </c>
    </row>
    <row r="13" spans="1:16" ht="15" customHeight="1" x14ac:dyDescent="0.3">
      <c r="A13" s="6" t="s">
        <v>47</v>
      </c>
      <c r="B13" s="50"/>
      <c r="C13" t="str">
        <f t="shared" si="0"/>
        <v>-</v>
      </c>
      <c r="D13" s="50"/>
      <c r="E13" s="96"/>
      <c r="F13" s="96"/>
      <c r="G13" s="95"/>
      <c r="H13" s="51"/>
      <c r="I13" s="53"/>
      <c r="J13" s="24" t="e">
        <f t="shared" si="1"/>
        <v>#DIV/0!</v>
      </c>
      <c r="K13" s="25" t="e">
        <f t="shared" si="2"/>
        <v>#DIV/0!</v>
      </c>
    </row>
    <row r="14" spans="1:16" ht="15" customHeight="1" x14ac:dyDescent="0.3">
      <c r="A14" s="26" t="s">
        <v>48</v>
      </c>
      <c r="B14" s="49"/>
      <c r="C14" s="7" t="str">
        <f t="shared" si="0"/>
        <v>-</v>
      </c>
      <c r="D14" s="49"/>
      <c r="E14" s="96"/>
      <c r="F14" s="96"/>
      <c r="G14" s="69"/>
      <c r="H14" s="54"/>
      <c r="I14" s="55"/>
      <c r="J14" s="27" t="e">
        <f t="shared" si="1"/>
        <v>#DIV/0!</v>
      </c>
      <c r="K14" s="28" t="e">
        <f t="shared" si="2"/>
        <v>#DIV/0!</v>
      </c>
    </row>
    <row r="15" spans="1:16" ht="15" customHeight="1" x14ac:dyDescent="0.3">
      <c r="A15" s="6" t="s">
        <v>49</v>
      </c>
      <c r="B15" s="50"/>
      <c r="C15" t="str">
        <f t="shared" si="0"/>
        <v>-</v>
      </c>
      <c r="D15" s="50"/>
      <c r="E15" s="96"/>
      <c r="F15" s="96"/>
      <c r="G15" s="94"/>
      <c r="H15" s="51"/>
      <c r="I15" s="52"/>
      <c r="J15" s="21" t="e">
        <f t="shared" si="1"/>
        <v>#DIV/0!</v>
      </c>
      <c r="K15" s="22" t="e">
        <f t="shared" si="2"/>
        <v>#DIV/0!</v>
      </c>
    </row>
    <row r="16" spans="1:16" ht="15" customHeight="1" x14ac:dyDescent="0.3">
      <c r="A16" s="6" t="s">
        <v>50</v>
      </c>
      <c r="B16" s="50"/>
      <c r="C16" t="str">
        <f t="shared" si="0"/>
        <v>-</v>
      </c>
      <c r="D16" s="50"/>
      <c r="E16" s="96"/>
      <c r="F16" s="96"/>
      <c r="G16" s="95"/>
      <c r="H16" s="51"/>
      <c r="I16" s="53"/>
      <c r="J16" s="24" t="e">
        <f t="shared" si="1"/>
        <v>#DIV/0!</v>
      </c>
      <c r="K16" s="25" t="e">
        <f t="shared" si="2"/>
        <v>#DIV/0!</v>
      </c>
    </row>
    <row r="17" spans="1:11" ht="15" customHeight="1" x14ac:dyDescent="0.3">
      <c r="A17" s="6" t="s">
        <v>51</v>
      </c>
      <c r="B17" s="50"/>
      <c r="C17" t="str">
        <f t="shared" si="0"/>
        <v>-</v>
      </c>
      <c r="D17" s="50"/>
      <c r="E17" s="96"/>
      <c r="F17" s="96"/>
      <c r="G17" s="95"/>
      <c r="H17" s="51"/>
      <c r="I17" s="53"/>
      <c r="J17" s="24" t="e">
        <f t="shared" si="1"/>
        <v>#DIV/0!</v>
      </c>
      <c r="K17" s="25" t="e">
        <f t="shared" si="2"/>
        <v>#DIV/0!</v>
      </c>
    </row>
    <row r="18" spans="1:11" ht="15" customHeight="1" x14ac:dyDescent="0.3">
      <c r="A18" s="26" t="s">
        <v>52</v>
      </c>
      <c r="B18" s="49"/>
      <c r="C18" s="7" t="str">
        <f t="shared" si="0"/>
        <v>-</v>
      </c>
      <c r="D18" s="49"/>
      <c r="E18" s="96"/>
      <c r="F18" s="96"/>
      <c r="G18" s="69"/>
      <c r="H18" s="54"/>
      <c r="I18" s="55"/>
      <c r="J18" s="27" t="e">
        <f t="shared" si="1"/>
        <v>#DIV/0!</v>
      </c>
      <c r="K18" s="28" t="e">
        <f t="shared" si="2"/>
        <v>#DIV/0!</v>
      </c>
    </row>
    <row r="19" spans="1:11" ht="15" customHeight="1" x14ac:dyDescent="0.3">
      <c r="A19" s="6" t="s">
        <v>53</v>
      </c>
      <c r="B19" s="50"/>
      <c r="C19" t="str">
        <f t="shared" si="0"/>
        <v>-</v>
      </c>
      <c r="D19" s="50"/>
      <c r="E19" s="96"/>
      <c r="F19" s="96"/>
      <c r="G19" s="94"/>
      <c r="H19" s="51"/>
      <c r="I19" s="52"/>
      <c r="J19" s="21" t="e">
        <f t="shared" si="1"/>
        <v>#DIV/0!</v>
      </c>
      <c r="K19" s="22" t="e">
        <f t="shared" si="2"/>
        <v>#DIV/0!</v>
      </c>
    </row>
    <row r="20" spans="1:11" ht="15" customHeight="1" x14ac:dyDescent="0.3">
      <c r="A20" s="6" t="s">
        <v>54</v>
      </c>
      <c r="B20" s="50"/>
      <c r="C20" t="str">
        <f t="shared" si="0"/>
        <v>-</v>
      </c>
      <c r="D20" s="50"/>
      <c r="E20" s="96"/>
      <c r="F20" s="96"/>
      <c r="G20" s="95"/>
      <c r="H20" s="51"/>
      <c r="I20" s="53"/>
      <c r="J20" s="24" t="e">
        <f t="shared" si="1"/>
        <v>#DIV/0!</v>
      </c>
      <c r="K20" s="25" t="e">
        <f t="shared" si="2"/>
        <v>#DIV/0!</v>
      </c>
    </row>
    <row r="21" spans="1:11" ht="15" customHeight="1" x14ac:dyDescent="0.3">
      <c r="A21" s="6" t="s">
        <v>55</v>
      </c>
      <c r="B21" s="50"/>
      <c r="C21" t="str">
        <f t="shared" si="0"/>
        <v>-</v>
      </c>
      <c r="D21" s="50"/>
      <c r="E21" s="96"/>
      <c r="F21" s="96"/>
      <c r="G21" s="95"/>
      <c r="H21" s="51"/>
      <c r="I21" s="53"/>
      <c r="J21" s="24" t="e">
        <f t="shared" si="1"/>
        <v>#DIV/0!</v>
      </c>
      <c r="K21" s="25" t="e">
        <f t="shared" si="2"/>
        <v>#DIV/0!</v>
      </c>
    </row>
    <row r="22" spans="1:11" ht="15" customHeight="1" x14ac:dyDescent="0.3">
      <c r="A22" s="26" t="s">
        <v>56</v>
      </c>
      <c r="B22" s="49"/>
      <c r="C22" s="7" t="str">
        <f t="shared" si="0"/>
        <v>-</v>
      </c>
      <c r="D22" s="49"/>
      <c r="E22" s="96"/>
      <c r="F22" s="96"/>
      <c r="G22" s="69"/>
      <c r="H22" s="54"/>
      <c r="I22" s="55"/>
      <c r="J22" s="27" t="e">
        <f t="shared" si="1"/>
        <v>#DIV/0!</v>
      </c>
      <c r="K22" s="28" t="e">
        <f t="shared" si="2"/>
        <v>#DIV/0!</v>
      </c>
    </row>
    <row r="23" spans="1:11" ht="15" customHeight="1" x14ac:dyDescent="0.3">
      <c r="A23" s="6" t="s">
        <v>57</v>
      </c>
      <c r="B23" s="50"/>
      <c r="C23" t="str">
        <f t="shared" si="0"/>
        <v>-</v>
      </c>
      <c r="D23" s="50"/>
      <c r="E23" s="96"/>
      <c r="F23" s="96"/>
      <c r="G23" s="94"/>
      <c r="H23" s="51"/>
      <c r="I23" s="52"/>
      <c r="J23" s="21" t="e">
        <f t="shared" si="1"/>
        <v>#DIV/0!</v>
      </c>
      <c r="K23" s="22" t="e">
        <f t="shared" si="2"/>
        <v>#DIV/0!</v>
      </c>
    </row>
    <row r="24" spans="1:11" ht="15" customHeight="1" x14ac:dyDescent="0.3">
      <c r="A24" s="6" t="s">
        <v>58</v>
      </c>
      <c r="B24" s="50"/>
      <c r="C24" t="str">
        <f t="shared" si="0"/>
        <v>-</v>
      </c>
      <c r="D24" s="50"/>
      <c r="E24" s="96"/>
      <c r="F24" s="96"/>
      <c r="G24" s="95"/>
      <c r="H24" s="51"/>
      <c r="I24" s="53"/>
      <c r="J24" s="24" t="e">
        <f t="shared" si="1"/>
        <v>#DIV/0!</v>
      </c>
      <c r="K24" s="25" t="e">
        <f t="shared" si="2"/>
        <v>#DIV/0!</v>
      </c>
    </row>
    <row r="25" spans="1:11" ht="15" customHeight="1" x14ac:dyDescent="0.3">
      <c r="A25" s="6" t="s">
        <v>59</v>
      </c>
      <c r="B25" s="50"/>
      <c r="C25" t="str">
        <f t="shared" si="0"/>
        <v>-</v>
      </c>
      <c r="D25" s="50"/>
      <c r="E25" s="96"/>
      <c r="F25" s="96"/>
      <c r="G25" s="95"/>
      <c r="H25" s="51"/>
      <c r="I25" s="53"/>
      <c r="J25" s="24" t="e">
        <f t="shared" si="1"/>
        <v>#DIV/0!</v>
      </c>
      <c r="K25" s="25" t="e">
        <f t="shared" si="2"/>
        <v>#DIV/0!</v>
      </c>
    </row>
    <row r="26" spans="1:11" ht="15" customHeight="1" x14ac:dyDescent="0.3">
      <c r="A26" s="26" t="s">
        <v>60</v>
      </c>
      <c r="B26" s="49"/>
      <c r="C26" s="7" t="str">
        <f t="shared" si="0"/>
        <v>-</v>
      </c>
      <c r="D26" s="49"/>
      <c r="E26" s="96"/>
      <c r="F26" s="96"/>
      <c r="G26" s="69"/>
      <c r="H26" s="54"/>
      <c r="I26" s="55"/>
      <c r="J26" s="27" t="e">
        <f t="shared" si="1"/>
        <v>#DIV/0!</v>
      </c>
      <c r="K26" s="28" t="e">
        <f t="shared" si="2"/>
        <v>#DIV/0!</v>
      </c>
    </row>
    <row r="27" spans="1:11" ht="15" customHeight="1" x14ac:dyDescent="0.3">
      <c r="A27" s="6" t="s">
        <v>61</v>
      </c>
      <c r="B27" s="50"/>
      <c r="C27" t="str">
        <f t="shared" si="0"/>
        <v>-</v>
      </c>
      <c r="D27" s="50"/>
      <c r="E27" s="96"/>
      <c r="F27" s="96"/>
      <c r="G27" s="51"/>
      <c r="H27" s="51"/>
      <c r="I27" s="51"/>
      <c r="J27" s="21" t="e">
        <f t="shared" si="1"/>
        <v>#DIV/0!</v>
      </c>
      <c r="K27" s="22" t="e">
        <f t="shared" si="2"/>
        <v>#DIV/0!</v>
      </c>
    </row>
    <row r="28" spans="1:11" ht="15" customHeight="1" x14ac:dyDescent="0.3">
      <c r="A28" s="6" t="s">
        <v>62</v>
      </c>
      <c r="B28" s="50"/>
      <c r="C28" t="str">
        <f t="shared" si="0"/>
        <v>-</v>
      </c>
      <c r="D28" s="50"/>
      <c r="E28" s="96"/>
      <c r="F28" s="96"/>
      <c r="G28" s="51"/>
      <c r="H28" s="51"/>
      <c r="I28" s="51"/>
      <c r="J28" s="24" t="e">
        <f t="shared" si="1"/>
        <v>#DIV/0!</v>
      </c>
      <c r="K28" s="25" t="e">
        <f t="shared" si="2"/>
        <v>#DIV/0!</v>
      </c>
    </row>
    <row r="29" spans="1:11" ht="15" customHeight="1" x14ac:dyDescent="0.3">
      <c r="A29" s="6" t="s">
        <v>63</v>
      </c>
      <c r="B29" s="50"/>
      <c r="C29" t="str">
        <f t="shared" si="0"/>
        <v>-</v>
      </c>
      <c r="D29" s="50"/>
      <c r="E29" s="96"/>
      <c r="F29" s="96"/>
      <c r="G29" s="51"/>
      <c r="H29" s="51"/>
      <c r="I29" s="51"/>
      <c r="J29" s="24" t="e">
        <f t="shared" si="1"/>
        <v>#DIV/0!</v>
      </c>
      <c r="K29" s="25" t="e">
        <f t="shared" si="2"/>
        <v>#DIV/0!</v>
      </c>
    </row>
    <row r="30" spans="1:11" ht="15" customHeight="1" x14ac:dyDescent="0.3">
      <c r="A30" s="26" t="s">
        <v>64</v>
      </c>
      <c r="B30" s="49"/>
      <c r="C30" s="7" t="str">
        <f t="shared" si="0"/>
        <v>-</v>
      </c>
      <c r="D30" s="49"/>
      <c r="E30" s="96"/>
      <c r="F30" s="96"/>
      <c r="G30" s="69"/>
      <c r="H30" s="54"/>
      <c r="I30" s="54"/>
      <c r="J30" s="27" t="e">
        <f t="shared" si="1"/>
        <v>#DIV/0!</v>
      </c>
      <c r="K30" s="28" t="e">
        <f t="shared" si="2"/>
        <v>#DIV/0!</v>
      </c>
    </row>
    <row r="31" spans="1:11" ht="15" customHeight="1" x14ac:dyDescent="0.3">
      <c r="A31" s="6" t="s">
        <v>65</v>
      </c>
      <c r="B31" s="50"/>
      <c r="C31" t="str">
        <f t="shared" si="0"/>
        <v>-</v>
      </c>
      <c r="D31" s="50"/>
      <c r="E31" s="96"/>
      <c r="F31" s="96"/>
      <c r="G31" s="51"/>
      <c r="H31" s="51"/>
      <c r="I31" s="51"/>
      <c r="J31" s="21" t="e">
        <f t="shared" si="1"/>
        <v>#DIV/0!</v>
      </c>
      <c r="K31" s="22" t="e">
        <f t="shared" si="2"/>
        <v>#DIV/0!</v>
      </c>
    </row>
    <row r="32" spans="1:11" ht="15" customHeight="1" x14ac:dyDescent="0.3">
      <c r="A32" s="6" t="s">
        <v>66</v>
      </c>
      <c r="B32" s="50"/>
      <c r="C32" t="str">
        <f t="shared" si="0"/>
        <v>-</v>
      </c>
      <c r="D32" s="50"/>
      <c r="E32" s="96"/>
      <c r="F32" s="96"/>
      <c r="G32" s="51"/>
      <c r="H32" s="51"/>
      <c r="I32" s="51"/>
      <c r="J32" s="24" t="e">
        <f t="shared" si="1"/>
        <v>#DIV/0!</v>
      </c>
      <c r="K32" s="25" t="e">
        <f t="shared" si="2"/>
        <v>#DIV/0!</v>
      </c>
    </row>
    <row r="33" spans="1:11" ht="15" customHeight="1" x14ac:dyDescent="0.3">
      <c r="A33" s="6" t="s">
        <v>67</v>
      </c>
      <c r="B33" s="50"/>
      <c r="C33" t="str">
        <f t="shared" si="0"/>
        <v>-</v>
      </c>
      <c r="D33" s="50"/>
      <c r="E33" s="96"/>
      <c r="F33" s="96"/>
      <c r="G33" s="51"/>
      <c r="H33" s="51"/>
      <c r="I33" s="51"/>
      <c r="J33" s="24" t="e">
        <f t="shared" si="1"/>
        <v>#DIV/0!</v>
      </c>
      <c r="K33" s="25" t="e">
        <f t="shared" si="2"/>
        <v>#DIV/0!</v>
      </c>
    </row>
    <row r="34" spans="1:11" ht="15" customHeight="1" x14ac:dyDescent="0.3">
      <c r="A34" s="26" t="s">
        <v>68</v>
      </c>
      <c r="B34" s="49"/>
      <c r="C34" s="7" t="str">
        <f t="shared" si="0"/>
        <v>-</v>
      </c>
      <c r="D34" s="49"/>
      <c r="E34" s="96"/>
      <c r="F34" s="96"/>
      <c r="G34" s="69"/>
      <c r="H34" s="54"/>
      <c r="I34" s="54"/>
      <c r="J34" s="27" t="e">
        <f t="shared" si="1"/>
        <v>#DIV/0!</v>
      </c>
      <c r="K34" s="28" t="e">
        <f t="shared" si="2"/>
        <v>#DIV/0!</v>
      </c>
    </row>
    <row r="35" spans="1:11" ht="15" customHeight="1" x14ac:dyDescent="0.3">
      <c r="A35" s="6" t="s">
        <v>69</v>
      </c>
      <c r="B35" s="50"/>
      <c r="C35" t="str">
        <f t="shared" si="0"/>
        <v>-</v>
      </c>
      <c r="D35" s="50"/>
      <c r="E35" s="96"/>
      <c r="F35" s="96"/>
      <c r="G35" s="51"/>
      <c r="H35" s="51"/>
      <c r="I35" s="51"/>
      <c r="J35" s="21" t="e">
        <f t="shared" si="1"/>
        <v>#DIV/0!</v>
      </c>
      <c r="K35" s="22" t="e">
        <f t="shared" si="2"/>
        <v>#DIV/0!</v>
      </c>
    </row>
    <row r="36" spans="1:11" ht="15" customHeight="1" x14ac:dyDescent="0.3">
      <c r="A36" s="6" t="s">
        <v>70</v>
      </c>
      <c r="B36" s="50"/>
      <c r="C36" t="str">
        <f t="shared" si="0"/>
        <v>-</v>
      </c>
      <c r="D36" s="50"/>
      <c r="E36" s="96"/>
      <c r="F36" s="96"/>
      <c r="G36" s="51"/>
      <c r="H36" s="51"/>
      <c r="I36" s="51"/>
      <c r="J36" s="24" t="e">
        <f t="shared" si="1"/>
        <v>#DIV/0!</v>
      </c>
      <c r="K36" s="25" t="e">
        <f t="shared" si="2"/>
        <v>#DIV/0!</v>
      </c>
    </row>
    <row r="37" spans="1:11" ht="15" customHeight="1" x14ac:dyDescent="0.3">
      <c r="A37" s="6" t="s">
        <v>71</v>
      </c>
      <c r="B37" s="50"/>
      <c r="C37" t="str">
        <f t="shared" si="0"/>
        <v>-</v>
      </c>
      <c r="D37" s="50"/>
      <c r="E37" s="96"/>
      <c r="F37" s="96"/>
      <c r="G37" s="51"/>
      <c r="H37" s="51"/>
      <c r="I37" s="51"/>
      <c r="J37" s="24" t="e">
        <f t="shared" si="1"/>
        <v>#DIV/0!</v>
      </c>
      <c r="K37" s="25" t="e">
        <f t="shared" si="2"/>
        <v>#DIV/0!</v>
      </c>
    </row>
    <row r="38" spans="1:11" ht="15" customHeight="1" x14ac:dyDescent="0.3">
      <c r="A38" s="26" t="s">
        <v>72</v>
      </c>
      <c r="B38" s="49"/>
      <c r="C38" s="7" t="str">
        <f t="shared" si="0"/>
        <v>-</v>
      </c>
      <c r="D38" s="49"/>
      <c r="E38" s="96"/>
      <c r="F38" s="96"/>
      <c r="G38" s="69"/>
      <c r="H38" s="54"/>
      <c r="I38" s="54"/>
      <c r="J38" s="27" t="e">
        <f t="shared" si="1"/>
        <v>#DIV/0!</v>
      </c>
      <c r="K38" s="28" t="e">
        <f t="shared" si="2"/>
        <v>#DIV/0!</v>
      </c>
    </row>
    <row r="39" spans="1:11" ht="15" customHeight="1" x14ac:dyDescent="0.3">
      <c r="A39" s="6" t="s">
        <v>73</v>
      </c>
      <c r="B39" s="50"/>
      <c r="C39" t="str">
        <f t="shared" si="0"/>
        <v>-</v>
      </c>
      <c r="D39" s="50"/>
      <c r="E39" s="96"/>
      <c r="F39" s="96"/>
      <c r="G39" s="51"/>
      <c r="H39" s="51"/>
      <c r="I39" s="51"/>
      <c r="J39" s="21" t="e">
        <f t="shared" si="1"/>
        <v>#DIV/0!</v>
      </c>
      <c r="K39" s="22" t="e">
        <f t="shared" si="2"/>
        <v>#DIV/0!</v>
      </c>
    </row>
    <row r="40" spans="1:11" ht="15" customHeight="1" x14ac:dyDescent="0.3">
      <c r="A40" s="6" t="s">
        <v>74</v>
      </c>
      <c r="B40" s="50"/>
      <c r="C40" t="str">
        <f t="shared" si="0"/>
        <v>-</v>
      </c>
      <c r="D40" s="50"/>
      <c r="E40" s="96"/>
      <c r="F40" s="96"/>
      <c r="G40" s="51"/>
      <c r="H40" s="51"/>
      <c r="I40" s="51"/>
      <c r="J40" s="24" t="e">
        <f t="shared" si="1"/>
        <v>#DIV/0!</v>
      </c>
      <c r="K40" s="25" t="e">
        <f t="shared" si="2"/>
        <v>#DIV/0!</v>
      </c>
    </row>
    <row r="41" spans="1:11" ht="15" customHeight="1" x14ac:dyDescent="0.3">
      <c r="A41" s="6" t="s">
        <v>75</v>
      </c>
      <c r="B41" s="50"/>
      <c r="C41" t="str">
        <f t="shared" si="0"/>
        <v>-</v>
      </c>
      <c r="D41" s="50"/>
      <c r="E41" s="96"/>
      <c r="F41" s="96"/>
      <c r="G41" s="51"/>
      <c r="H41" s="51"/>
      <c r="I41" s="51"/>
      <c r="J41" s="24" t="e">
        <f t="shared" si="1"/>
        <v>#DIV/0!</v>
      </c>
      <c r="K41" s="25" t="e">
        <f t="shared" si="2"/>
        <v>#DIV/0!</v>
      </c>
    </row>
    <row r="42" spans="1:11" ht="15" customHeight="1" x14ac:dyDescent="0.3">
      <c r="A42" s="26" t="s">
        <v>76</v>
      </c>
      <c r="B42" s="49"/>
      <c r="C42" s="7" t="str">
        <f t="shared" si="0"/>
        <v>-</v>
      </c>
      <c r="D42" s="49"/>
      <c r="E42" s="96"/>
      <c r="F42" s="96"/>
      <c r="G42" s="69"/>
      <c r="H42" s="54"/>
      <c r="I42" s="54"/>
      <c r="J42" s="27" t="e">
        <f t="shared" si="1"/>
        <v>#DIV/0!</v>
      </c>
      <c r="K42" s="28" t="e">
        <f t="shared" si="2"/>
        <v>#DIV/0!</v>
      </c>
    </row>
    <row r="43" spans="1:11" ht="15" customHeight="1" x14ac:dyDescent="0.3">
      <c r="A43" s="6" t="s">
        <v>77</v>
      </c>
      <c r="B43" s="50"/>
      <c r="C43" t="str">
        <f t="shared" ref="C43:C74" si="3">SUBSTITUTE($B43, " ", "-") &amp; "-" &amp; $C$2</f>
        <v>-</v>
      </c>
      <c r="D43" s="50"/>
      <c r="E43" s="96"/>
      <c r="F43" s="96"/>
      <c r="G43" s="51"/>
      <c r="H43" s="51"/>
      <c r="I43" s="51"/>
      <c r="J43" s="21" t="e">
        <f t="shared" si="1"/>
        <v>#DIV/0!</v>
      </c>
      <c r="K43" s="22" t="e">
        <f t="shared" si="2"/>
        <v>#DIV/0!</v>
      </c>
    </row>
    <row r="44" spans="1:11" ht="15" customHeight="1" x14ac:dyDescent="0.3">
      <c r="A44" s="6" t="s">
        <v>78</v>
      </c>
      <c r="B44" s="50"/>
      <c r="C44" t="str">
        <f t="shared" si="3"/>
        <v>-</v>
      </c>
      <c r="D44" s="50"/>
      <c r="E44" s="96"/>
      <c r="F44" s="96"/>
      <c r="G44" s="51"/>
      <c r="H44" s="51"/>
      <c r="I44" s="51"/>
      <c r="J44" s="24" t="e">
        <f t="shared" si="1"/>
        <v>#DIV/0!</v>
      </c>
      <c r="K44" s="25" t="e">
        <f t="shared" si="2"/>
        <v>#DIV/0!</v>
      </c>
    </row>
    <row r="45" spans="1:11" ht="15" customHeight="1" x14ac:dyDescent="0.3">
      <c r="A45" s="6" t="s">
        <v>79</v>
      </c>
      <c r="B45" s="50"/>
      <c r="C45" t="str">
        <f t="shared" si="3"/>
        <v>-</v>
      </c>
      <c r="D45" s="50"/>
      <c r="E45" s="96"/>
      <c r="F45" s="96"/>
      <c r="G45" s="51"/>
      <c r="H45" s="51"/>
      <c r="I45" s="51"/>
      <c r="J45" s="24" t="e">
        <f t="shared" si="1"/>
        <v>#DIV/0!</v>
      </c>
      <c r="K45" s="25" t="e">
        <f t="shared" si="2"/>
        <v>#DIV/0!</v>
      </c>
    </row>
    <row r="46" spans="1:11" ht="15" customHeight="1" x14ac:dyDescent="0.3">
      <c r="A46" s="26" t="s">
        <v>80</v>
      </c>
      <c r="B46" s="49"/>
      <c r="C46" s="7" t="str">
        <f t="shared" si="3"/>
        <v>-</v>
      </c>
      <c r="D46" s="49"/>
      <c r="E46" s="96"/>
      <c r="F46" s="96"/>
      <c r="G46" s="69"/>
      <c r="H46" s="54"/>
      <c r="I46" s="54"/>
      <c r="J46" s="27" t="e">
        <f t="shared" si="1"/>
        <v>#DIV/0!</v>
      </c>
      <c r="K46" s="28" t="e">
        <f t="shared" si="2"/>
        <v>#DIV/0!</v>
      </c>
    </row>
    <row r="47" spans="1:11" ht="15" customHeight="1" x14ac:dyDescent="0.3">
      <c r="A47" s="6" t="s">
        <v>81</v>
      </c>
      <c r="B47" s="50"/>
      <c r="C47" t="str">
        <f t="shared" si="3"/>
        <v>-</v>
      </c>
      <c r="D47" s="50"/>
      <c r="E47" s="96"/>
      <c r="F47" s="96"/>
      <c r="G47" s="51"/>
      <c r="H47" s="51"/>
      <c r="I47" s="51"/>
      <c r="J47" s="21" t="e">
        <f t="shared" si="1"/>
        <v>#DIV/0!</v>
      </c>
      <c r="K47" s="22" t="e">
        <f t="shared" si="2"/>
        <v>#DIV/0!</v>
      </c>
    </row>
    <row r="48" spans="1:11" ht="15" customHeight="1" x14ac:dyDescent="0.3">
      <c r="A48" s="6" t="s">
        <v>82</v>
      </c>
      <c r="B48" s="50"/>
      <c r="C48" t="str">
        <f t="shared" si="3"/>
        <v>-</v>
      </c>
      <c r="D48" s="50"/>
      <c r="E48" s="96"/>
      <c r="F48" s="96"/>
      <c r="G48" s="51"/>
      <c r="H48" s="51"/>
      <c r="I48" s="51"/>
      <c r="J48" s="24" t="e">
        <f t="shared" si="1"/>
        <v>#DIV/0!</v>
      </c>
      <c r="K48" s="25" t="e">
        <f t="shared" si="2"/>
        <v>#DIV/0!</v>
      </c>
    </row>
    <row r="49" spans="1:11" ht="15" customHeight="1" x14ac:dyDescent="0.3">
      <c r="A49" s="6" t="s">
        <v>83</v>
      </c>
      <c r="B49" s="50"/>
      <c r="C49" t="str">
        <f t="shared" si="3"/>
        <v>-</v>
      </c>
      <c r="D49" s="50"/>
      <c r="E49" s="96"/>
      <c r="F49" s="96"/>
      <c r="G49" s="51"/>
      <c r="H49" s="51"/>
      <c r="I49" s="51"/>
      <c r="J49" s="24" t="e">
        <f t="shared" si="1"/>
        <v>#DIV/0!</v>
      </c>
      <c r="K49" s="25" t="e">
        <f t="shared" si="2"/>
        <v>#DIV/0!</v>
      </c>
    </row>
    <row r="50" spans="1:11" ht="15" customHeight="1" x14ac:dyDescent="0.3">
      <c r="A50" s="26" t="s">
        <v>84</v>
      </c>
      <c r="B50" s="49"/>
      <c r="C50" s="7" t="str">
        <f t="shared" si="3"/>
        <v>-</v>
      </c>
      <c r="D50" s="49"/>
      <c r="E50" s="96"/>
      <c r="F50" s="96"/>
      <c r="G50" s="69"/>
      <c r="H50" s="54"/>
      <c r="I50" s="54"/>
      <c r="J50" s="27" t="e">
        <f t="shared" si="1"/>
        <v>#DIV/0!</v>
      </c>
      <c r="K50" s="28" t="e">
        <f t="shared" si="2"/>
        <v>#DIV/0!</v>
      </c>
    </row>
    <row r="51" spans="1:11" ht="15" customHeight="1" x14ac:dyDescent="0.3">
      <c r="A51" s="6" t="s">
        <v>85</v>
      </c>
      <c r="B51" s="50"/>
      <c r="C51" t="str">
        <f t="shared" si="3"/>
        <v>-</v>
      </c>
      <c r="D51" s="50"/>
      <c r="E51" s="96"/>
      <c r="F51" s="96"/>
      <c r="G51" s="51"/>
      <c r="H51" s="51"/>
      <c r="I51" s="51"/>
      <c r="J51" s="21" t="e">
        <f t="shared" si="1"/>
        <v>#DIV/0!</v>
      </c>
      <c r="K51" s="22" t="e">
        <f t="shared" si="2"/>
        <v>#DIV/0!</v>
      </c>
    </row>
    <row r="52" spans="1:11" ht="15" customHeight="1" x14ac:dyDescent="0.3">
      <c r="A52" s="6" t="s">
        <v>86</v>
      </c>
      <c r="B52" s="50"/>
      <c r="C52" t="str">
        <f t="shared" si="3"/>
        <v>-</v>
      </c>
      <c r="D52" s="50"/>
      <c r="E52" s="96"/>
      <c r="F52" s="96"/>
      <c r="G52" s="51"/>
      <c r="H52" s="51"/>
      <c r="I52" s="51"/>
      <c r="J52" s="24" t="e">
        <f t="shared" si="1"/>
        <v>#DIV/0!</v>
      </c>
      <c r="K52" s="25" t="e">
        <f t="shared" si="2"/>
        <v>#DIV/0!</v>
      </c>
    </row>
    <row r="53" spans="1:11" ht="15" customHeight="1" x14ac:dyDescent="0.3">
      <c r="A53" s="6" t="s">
        <v>87</v>
      </c>
      <c r="B53" s="50"/>
      <c r="C53" t="str">
        <f t="shared" si="3"/>
        <v>-</v>
      </c>
      <c r="D53" s="50"/>
      <c r="E53" s="96"/>
      <c r="F53" s="96"/>
      <c r="G53" s="51"/>
      <c r="H53" s="51"/>
      <c r="I53" s="51"/>
      <c r="J53" s="24" t="e">
        <f t="shared" si="1"/>
        <v>#DIV/0!</v>
      </c>
      <c r="K53" s="25" t="e">
        <f t="shared" si="2"/>
        <v>#DIV/0!</v>
      </c>
    </row>
    <row r="54" spans="1:11" ht="15" customHeight="1" x14ac:dyDescent="0.3">
      <c r="A54" s="26" t="s">
        <v>88</v>
      </c>
      <c r="B54" s="49"/>
      <c r="C54" s="7" t="str">
        <f t="shared" si="3"/>
        <v>-</v>
      </c>
      <c r="D54" s="49"/>
      <c r="E54" s="96"/>
      <c r="F54" s="96"/>
      <c r="G54" s="69"/>
      <c r="H54" s="54"/>
      <c r="I54" s="54"/>
      <c r="J54" s="27" t="e">
        <f t="shared" si="1"/>
        <v>#DIV/0!</v>
      </c>
      <c r="K54" s="28" t="e">
        <f t="shared" si="2"/>
        <v>#DIV/0!</v>
      </c>
    </row>
    <row r="55" spans="1:11" ht="15" customHeight="1" x14ac:dyDescent="0.3">
      <c r="A55" s="6" t="s">
        <v>89</v>
      </c>
      <c r="B55" s="50"/>
      <c r="C55" t="str">
        <f t="shared" si="3"/>
        <v>-</v>
      </c>
      <c r="D55" s="50"/>
      <c r="E55" s="96"/>
      <c r="F55" s="96"/>
      <c r="G55" s="51"/>
      <c r="H55" s="51"/>
      <c r="I55" s="51"/>
      <c r="J55" s="21" t="e">
        <f t="shared" si="1"/>
        <v>#DIV/0!</v>
      </c>
      <c r="K55" s="22" t="e">
        <f t="shared" si="2"/>
        <v>#DIV/0!</v>
      </c>
    </row>
    <row r="56" spans="1:11" ht="15" customHeight="1" x14ac:dyDescent="0.3">
      <c r="A56" s="6" t="s">
        <v>90</v>
      </c>
      <c r="B56" s="50"/>
      <c r="C56" t="str">
        <f t="shared" si="3"/>
        <v>-</v>
      </c>
      <c r="D56" s="50"/>
      <c r="E56" s="96"/>
      <c r="F56" s="96"/>
      <c r="G56" s="51"/>
      <c r="H56" s="51"/>
      <c r="I56" s="51"/>
      <c r="J56" s="24" t="e">
        <f t="shared" si="1"/>
        <v>#DIV/0!</v>
      </c>
      <c r="K56" s="25" t="e">
        <f t="shared" si="2"/>
        <v>#DIV/0!</v>
      </c>
    </row>
    <row r="57" spans="1:11" ht="15" customHeight="1" x14ac:dyDescent="0.3">
      <c r="A57" s="6" t="s">
        <v>91</v>
      </c>
      <c r="B57" s="50"/>
      <c r="C57" t="str">
        <f t="shared" si="3"/>
        <v>-</v>
      </c>
      <c r="D57" s="50"/>
      <c r="E57" s="96"/>
      <c r="F57" s="96"/>
      <c r="G57" s="51"/>
      <c r="H57" s="51"/>
      <c r="I57" s="51"/>
      <c r="J57" s="24" t="e">
        <f t="shared" si="1"/>
        <v>#DIV/0!</v>
      </c>
      <c r="K57" s="25" t="e">
        <f t="shared" si="2"/>
        <v>#DIV/0!</v>
      </c>
    </row>
    <row r="58" spans="1:11" ht="15" customHeight="1" x14ac:dyDescent="0.3">
      <c r="A58" s="26" t="s">
        <v>92</v>
      </c>
      <c r="B58" s="49"/>
      <c r="C58" s="7" t="str">
        <f t="shared" si="3"/>
        <v>-</v>
      </c>
      <c r="D58" s="49"/>
      <c r="E58" s="96"/>
      <c r="F58" s="96"/>
      <c r="G58" s="69"/>
      <c r="H58" s="54"/>
      <c r="I58" s="54"/>
      <c r="J58" s="27" t="e">
        <f t="shared" si="1"/>
        <v>#DIV/0!</v>
      </c>
      <c r="K58" s="28" t="e">
        <f t="shared" si="2"/>
        <v>#DIV/0!</v>
      </c>
    </row>
    <row r="59" spans="1:11" ht="15" customHeight="1" x14ac:dyDescent="0.3">
      <c r="A59" s="6" t="s">
        <v>93</v>
      </c>
      <c r="B59" s="50"/>
      <c r="C59" t="str">
        <f t="shared" si="3"/>
        <v>-</v>
      </c>
      <c r="D59" s="50"/>
      <c r="E59" s="96"/>
      <c r="F59" s="96"/>
      <c r="G59" s="51"/>
      <c r="H59" s="51"/>
      <c r="I59" s="51"/>
      <c r="J59" s="21" t="e">
        <f t="shared" si="1"/>
        <v>#DIV/0!</v>
      </c>
      <c r="K59" s="22" t="e">
        <f t="shared" si="2"/>
        <v>#DIV/0!</v>
      </c>
    </row>
    <row r="60" spans="1:11" ht="15" customHeight="1" x14ac:dyDescent="0.3">
      <c r="A60" s="6" t="s">
        <v>94</v>
      </c>
      <c r="B60" s="50"/>
      <c r="C60" t="str">
        <f t="shared" si="3"/>
        <v>-</v>
      </c>
      <c r="D60" s="50"/>
      <c r="E60" s="96"/>
      <c r="F60" s="96"/>
      <c r="G60" s="51"/>
      <c r="H60" s="51"/>
      <c r="I60" s="51"/>
      <c r="J60" s="24" t="e">
        <f t="shared" si="1"/>
        <v>#DIV/0!</v>
      </c>
      <c r="K60" s="25" t="e">
        <f t="shared" si="2"/>
        <v>#DIV/0!</v>
      </c>
    </row>
    <row r="61" spans="1:11" ht="15" customHeight="1" x14ac:dyDescent="0.3">
      <c r="A61" s="6" t="s">
        <v>95</v>
      </c>
      <c r="B61" s="50"/>
      <c r="C61" t="str">
        <f t="shared" si="3"/>
        <v>-</v>
      </c>
      <c r="D61" s="50"/>
      <c r="E61" s="96"/>
      <c r="F61" s="96"/>
      <c r="G61" s="51"/>
      <c r="H61" s="51"/>
      <c r="I61" s="51"/>
      <c r="J61" s="24" t="e">
        <f t="shared" si="1"/>
        <v>#DIV/0!</v>
      </c>
      <c r="K61" s="25" t="e">
        <f t="shared" si="2"/>
        <v>#DIV/0!</v>
      </c>
    </row>
    <row r="62" spans="1:11" ht="15" customHeight="1" x14ac:dyDescent="0.3">
      <c r="A62" s="26" t="s">
        <v>96</v>
      </c>
      <c r="B62" s="49"/>
      <c r="C62" s="7" t="str">
        <f t="shared" si="3"/>
        <v>-</v>
      </c>
      <c r="D62" s="49"/>
      <c r="E62" s="96"/>
      <c r="F62" s="96"/>
      <c r="G62" s="69"/>
      <c r="H62" s="54"/>
      <c r="I62" s="54"/>
      <c r="J62" s="27" t="e">
        <f t="shared" si="1"/>
        <v>#DIV/0!</v>
      </c>
      <c r="K62" s="28" t="e">
        <f t="shared" si="2"/>
        <v>#DIV/0!</v>
      </c>
    </row>
    <row r="63" spans="1:11" ht="15" customHeight="1" x14ac:dyDescent="0.3">
      <c r="A63" s="6" t="s">
        <v>97</v>
      </c>
      <c r="B63" s="50"/>
      <c r="C63" t="str">
        <f t="shared" si="3"/>
        <v>-</v>
      </c>
      <c r="D63" s="50"/>
      <c r="E63" s="96"/>
      <c r="F63" s="96"/>
      <c r="G63" s="51"/>
      <c r="H63" s="51"/>
      <c r="I63" s="51"/>
      <c r="J63" s="21" t="e">
        <f t="shared" si="1"/>
        <v>#DIV/0!</v>
      </c>
      <c r="K63" s="22" t="e">
        <f t="shared" si="2"/>
        <v>#DIV/0!</v>
      </c>
    </row>
    <row r="64" spans="1:11" ht="15" customHeight="1" x14ac:dyDescent="0.3">
      <c r="A64" s="6" t="s">
        <v>98</v>
      </c>
      <c r="B64" s="50"/>
      <c r="C64" t="str">
        <f t="shared" si="3"/>
        <v>-</v>
      </c>
      <c r="D64" s="50"/>
      <c r="E64" s="96"/>
      <c r="F64" s="96"/>
      <c r="G64" s="51"/>
      <c r="H64" s="51"/>
      <c r="I64" s="51"/>
      <c r="J64" s="24" t="e">
        <f t="shared" si="1"/>
        <v>#DIV/0!</v>
      </c>
      <c r="K64" s="25" t="e">
        <f t="shared" si="2"/>
        <v>#DIV/0!</v>
      </c>
    </row>
    <row r="65" spans="1:11" ht="15" customHeight="1" x14ac:dyDescent="0.3">
      <c r="A65" s="6" t="s">
        <v>99</v>
      </c>
      <c r="B65" s="50"/>
      <c r="C65" t="str">
        <f t="shared" si="3"/>
        <v>-</v>
      </c>
      <c r="D65" s="50"/>
      <c r="E65" s="96"/>
      <c r="F65" s="96"/>
      <c r="G65" s="51"/>
      <c r="H65" s="51"/>
      <c r="I65" s="51"/>
      <c r="J65" s="24" t="e">
        <f t="shared" si="1"/>
        <v>#DIV/0!</v>
      </c>
      <c r="K65" s="25" t="e">
        <f t="shared" si="2"/>
        <v>#DIV/0!</v>
      </c>
    </row>
    <row r="66" spans="1:11" ht="15" customHeight="1" x14ac:dyDescent="0.3">
      <c r="A66" s="26" t="s">
        <v>100</v>
      </c>
      <c r="B66" s="49"/>
      <c r="C66" s="7" t="str">
        <f t="shared" si="3"/>
        <v>-</v>
      </c>
      <c r="D66" s="49"/>
      <c r="E66" s="96"/>
      <c r="F66" s="96"/>
      <c r="G66" s="69"/>
      <c r="H66" s="54"/>
      <c r="I66" s="54"/>
      <c r="J66" s="27" t="e">
        <f t="shared" si="1"/>
        <v>#DIV/0!</v>
      </c>
      <c r="K66" s="28" t="e">
        <f t="shared" si="2"/>
        <v>#DIV/0!</v>
      </c>
    </row>
    <row r="67" spans="1:11" ht="15" customHeight="1" x14ac:dyDescent="0.3">
      <c r="A67" s="6" t="s">
        <v>101</v>
      </c>
      <c r="B67" s="50"/>
      <c r="C67" t="str">
        <f t="shared" si="3"/>
        <v>-</v>
      </c>
      <c r="D67" s="50"/>
      <c r="E67" s="96"/>
      <c r="F67" s="96"/>
      <c r="G67" s="51"/>
      <c r="H67" s="51"/>
      <c r="I67" s="51"/>
      <c r="J67" s="21" t="e">
        <f t="shared" si="1"/>
        <v>#DIV/0!</v>
      </c>
      <c r="K67" s="22" t="e">
        <f t="shared" si="2"/>
        <v>#DIV/0!</v>
      </c>
    </row>
    <row r="68" spans="1:11" ht="15" customHeight="1" x14ac:dyDescent="0.3">
      <c r="A68" s="6" t="s">
        <v>102</v>
      </c>
      <c r="B68" s="50"/>
      <c r="C68" t="str">
        <f t="shared" si="3"/>
        <v>-</v>
      </c>
      <c r="D68" s="50"/>
      <c r="E68" s="96"/>
      <c r="F68" s="96"/>
      <c r="G68" s="51"/>
      <c r="H68" s="51"/>
      <c r="I68" s="51"/>
      <c r="J68" s="24" t="e">
        <f t="shared" si="1"/>
        <v>#DIV/0!</v>
      </c>
      <c r="K68" s="25" t="e">
        <f t="shared" si="2"/>
        <v>#DIV/0!</v>
      </c>
    </row>
    <row r="69" spans="1:11" ht="15" customHeight="1" x14ac:dyDescent="0.3">
      <c r="A69" s="6" t="s">
        <v>103</v>
      </c>
      <c r="B69" s="50"/>
      <c r="C69" t="str">
        <f t="shared" si="3"/>
        <v>-</v>
      </c>
      <c r="D69" s="50"/>
      <c r="E69" s="96"/>
      <c r="F69" s="96"/>
      <c r="G69" s="51"/>
      <c r="H69" s="51"/>
      <c r="I69" s="51"/>
      <c r="J69" s="24" t="e">
        <f t="shared" si="1"/>
        <v>#DIV/0!</v>
      </c>
      <c r="K69" s="25" t="e">
        <f t="shared" si="2"/>
        <v>#DIV/0!</v>
      </c>
    </row>
    <row r="70" spans="1:11" ht="15" customHeight="1" x14ac:dyDescent="0.3">
      <c r="A70" s="26" t="s">
        <v>104</v>
      </c>
      <c r="B70" s="49"/>
      <c r="C70" s="7" t="str">
        <f t="shared" si="3"/>
        <v>-</v>
      </c>
      <c r="D70" s="49"/>
      <c r="E70" s="96"/>
      <c r="F70" s="96"/>
      <c r="G70" s="69"/>
      <c r="H70" s="54"/>
      <c r="I70" s="54"/>
      <c r="J70" s="27" t="e">
        <f t="shared" si="1"/>
        <v>#DIV/0!</v>
      </c>
      <c r="K70" s="28" t="e">
        <f t="shared" si="2"/>
        <v>#DIV/0!</v>
      </c>
    </row>
    <row r="71" spans="1:11" ht="15" customHeight="1" x14ac:dyDescent="0.3">
      <c r="A71" s="6" t="s">
        <v>105</v>
      </c>
      <c r="B71" s="50"/>
      <c r="C71" t="str">
        <f t="shared" si="3"/>
        <v>-</v>
      </c>
      <c r="D71" s="50"/>
      <c r="E71" s="96"/>
      <c r="F71" s="96"/>
      <c r="G71" s="51"/>
      <c r="H71" s="51"/>
      <c r="I71" s="51"/>
      <c r="J71" s="21" t="e">
        <f t="shared" si="1"/>
        <v>#DIV/0!</v>
      </c>
      <c r="K71" s="22" t="e">
        <f t="shared" si="2"/>
        <v>#DIV/0!</v>
      </c>
    </row>
    <row r="72" spans="1:11" ht="15" customHeight="1" x14ac:dyDescent="0.3">
      <c r="A72" s="6" t="s">
        <v>106</v>
      </c>
      <c r="B72" s="50"/>
      <c r="C72" t="str">
        <f t="shared" si="3"/>
        <v>-</v>
      </c>
      <c r="D72" s="50"/>
      <c r="E72" s="96"/>
      <c r="F72" s="96"/>
      <c r="G72" s="51"/>
      <c r="H72" s="51"/>
      <c r="I72" s="51"/>
      <c r="J72" s="24" t="e">
        <f t="shared" si="1"/>
        <v>#DIV/0!</v>
      </c>
      <c r="K72" s="25" t="e">
        <f t="shared" si="2"/>
        <v>#DIV/0!</v>
      </c>
    </row>
    <row r="73" spans="1:11" ht="15" customHeight="1" x14ac:dyDescent="0.3">
      <c r="A73" s="6" t="s">
        <v>107</v>
      </c>
      <c r="B73" s="50"/>
      <c r="C73" t="str">
        <f t="shared" si="3"/>
        <v>-</v>
      </c>
      <c r="D73" s="50"/>
      <c r="E73" s="96"/>
      <c r="F73" s="96"/>
      <c r="G73" s="51"/>
      <c r="H73" s="51"/>
      <c r="I73" s="51"/>
      <c r="J73" s="24" t="e">
        <f t="shared" si="1"/>
        <v>#DIV/0!</v>
      </c>
      <c r="K73" s="25" t="e">
        <f t="shared" si="2"/>
        <v>#DIV/0!</v>
      </c>
    </row>
    <row r="74" spans="1:11" ht="15" customHeight="1" x14ac:dyDescent="0.3">
      <c r="A74" s="26" t="s">
        <v>108</v>
      </c>
      <c r="B74" s="49"/>
      <c r="C74" s="7" t="str">
        <f t="shared" si="3"/>
        <v>-</v>
      </c>
      <c r="D74" s="49"/>
      <c r="E74" s="96"/>
      <c r="F74" s="96"/>
      <c r="G74" s="69"/>
      <c r="H74" s="54"/>
      <c r="I74" s="54"/>
      <c r="J74" s="27" t="e">
        <f t="shared" si="1"/>
        <v>#DIV/0!</v>
      </c>
      <c r="K74" s="28" t="e">
        <f t="shared" si="2"/>
        <v>#DIV/0!</v>
      </c>
    </row>
    <row r="75" spans="1:11" ht="15" customHeight="1" x14ac:dyDescent="0.3">
      <c r="A75" s="6" t="s">
        <v>109</v>
      </c>
      <c r="B75" s="50"/>
      <c r="C75" t="str">
        <f t="shared" ref="C75:C106" si="4">SUBSTITUTE($B75, " ", "-") &amp; "-" &amp; $C$2</f>
        <v>-</v>
      </c>
      <c r="D75" s="50"/>
      <c r="E75" s="96"/>
      <c r="F75" s="96"/>
      <c r="G75" s="51"/>
      <c r="H75" s="51"/>
      <c r="I75" s="51"/>
      <c r="J75" s="21" t="e">
        <f t="shared" si="1"/>
        <v>#DIV/0!</v>
      </c>
      <c r="K75" s="22" t="e">
        <f t="shared" si="2"/>
        <v>#DIV/0!</v>
      </c>
    </row>
    <row r="76" spans="1:11" ht="15" customHeight="1" x14ac:dyDescent="0.3">
      <c r="A76" s="6" t="s">
        <v>110</v>
      </c>
      <c r="B76" s="50"/>
      <c r="C76" t="str">
        <f t="shared" si="4"/>
        <v>-</v>
      </c>
      <c r="D76" s="50"/>
      <c r="E76" s="96"/>
      <c r="F76" s="96"/>
      <c r="G76" s="51"/>
      <c r="H76" s="51"/>
      <c r="I76" s="51"/>
      <c r="J76" s="24" t="e">
        <f t="shared" ref="J76:J106" si="5">(7.69*26)/I76</f>
        <v>#DIV/0!</v>
      </c>
      <c r="K76" s="25" t="e">
        <f t="shared" ref="K76:K106" si="6">26-J76</f>
        <v>#DIV/0!</v>
      </c>
    </row>
    <row r="77" spans="1:11" ht="15" customHeight="1" x14ac:dyDescent="0.3">
      <c r="A77" s="6" t="s">
        <v>111</v>
      </c>
      <c r="B77" s="50"/>
      <c r="C77" t="str">
        <f t="shared" si="4"/>
        <v>-</v>
      </c>
      <c r="D77" s="50"/>
      <c r="E77" s="96"/>
      <c r="F77" s="96"/>
      <c r="G77" s="51"/>
      <c r="H77" s="51"/>
      <c r="I77" s="51"/>
      <c r="J77" s="24" t="e">
        <f t="shared" si="5"/>
        <v>#DIV/0!</v>
      </c>
      <c r="K77" s="25" t="e">
        <f t="shared" si="6"/>
        <v>#DIV/0!</v>
      </c>
    </row>
    <row r="78" spans="1:11" ht="15" customHeight="1" x14ac:dyDescent="0.3">
      <c r="A78" s="26" t="s">
        <v>112</v>
      </c>
      <c r="B78" s="49"/>
      <c r="C78" s="7" t="str">
        <f t="shared" si="4"/>
        <v>-</v>
      </c>
      <c r="D78" s="49"/>
      <c r="E78" s="96"/>
      <c r="F78" s="96"/>
      <c r="G78" s="69"/>
      <c r="H78" s="54"/>
      <c r="I78" s="54"/>
      <c r="J78" s="27" t="e">
        <f t="shared" si="5"/>
        <v>#DIV/0!</v>
      </c>
      <c r="K78" s="28" t="e">
        <f t="shared" si="6"/>
        <v>#DIV/0!</v>
      </c>
    </row>
    <row r="79" spans="1:11" ht="15" customHeight="1" x14ac:dyDescent="0.3">
      <c r="A79" s="6" t="s">
        <v>113</v>
      </c>
      <c r="B79" s="50"/>
      <c r="C79" t="str">
        <f t="shared" si="4"/>
        <v>-</v>
      </c>
      <c r="D79" s="50"/>
      <c r="E79" s="96"/>
      <c r="F79" s="96"/>
      <c r="G79" s="51"/>
      <c r="H79" s="51"/>
      <c r="I79" s="51"/>
      <c r="J79" s="21" t="e">
        <f t="shared" si="5"/>
        <v>#DIV/0!</v>
      </c>
      <c r="K79" s="22" t="e">
        <f t="shared" si="6"/>
        <v>#DIV/0!</v>
      </c>
    </row>
    <row r="80" spans="1:11" ht="15" customHeight="1" x14ac:dyDescent="0.3">
      <c r="A80" s="6" t="s">
        <v>114</v>
      </c>
      <c r="B80" s="50"/>
      <c r="C80" t="str">
        <f t="shared" si="4"/>
        <v>-</v>
      </c>
      <c r="D80" s="50"/>
      <c r="E80" s="96"/>
      <c r="F80" s="96"/>
      <c r="G80" s="51"/>
      <c r="H80" s="51"/>
      <c r="I80" s="51"/>
      <c r="J80" s="24" t="e">
        <f t="shared" si="5"/>
        <v>#DIV/0!</v>
      </c>
      <c r="K80" s="25" t="e">
        <f t="shared" si="6"/>
        <v>#DIV/0!</v>
      </c>
    </row>
    <row r="81" spans="1:11" ht="15" customHeight="1" x14ac:dyDescent="0.3">
      <c r="A81" s="6" t="s">
        <v>115</v>
      </c>
      <c r="B81" s="50"/>
      <c r="C81" t="str">
        <f t="shared" si="4"/>
        <v>-</v>
      </c>
      <c r="D81" s="50"/>
      <c r="E81" s="96"/>
      <c r="F81" s="96"/>
      <c r="G81" s="51"/>
      <c r="H81" s="51"/>
      <c r="I81" s="51"/>
      <c r="J81" s="24" t="e">
        <f t="shared" si="5"/>
        <v>#DIV/0!</v>
      </c>
      <c r="K81" s="25" t="e">
        <f t="shared" si="6"/>
        <v>#DIV/0!</v>
      </c>
    </row>
    <row r="82" spans="1:11" ht="15" customHeight="1" x14ac:dyDescent="0.3">
      <c r="A82" s="26" t="s">
        <v>116</v>
      </c>
      <c r="B82" s="49"/>
      <c r="C82" s="7" t="str">
        <f t="shared" si="4"/>
        <v>-</v>
      </c>
      <c r="D82" s="49"/>
      <c r="E82" s="96"/>
      <c r="F82" s="96"/>
      <c r="G82" s="69"/>
      <c r="H82" s="54"/>
      <c r="I82" s="54"/>
      <c r="J82" s="27" t="e">
        <f t="shared" si="5"/>
        <v>#DIV/0!</v>
      </c>
      <c r="K82" s="28" t="e">
        <f t="shared" si="6"/>
        <v>#DIV/0!</v>
      </c>
    </row>
    <row r="83" spans="1:11" ht="15" customHeight="1" x14ac:dyDescent="0.3">
      <c r="A83" s="6" t="s">
        <v>117</v>
      </c>
      <c r="B83" s="50"/>
      <c r="C83" t="str">
        <f t="shared" si="4"/>
        <v>-</v>
      </c>
      <c r="D83" s="50"/>
      <c r="E83" s="96"/>
      <c r="F83" s="96"/>
      <c r="G83" s="51"/>
      <c r="H83" s="51"/>
      <c r="I83" s="51"/>
      <c r="J83" s="21" t="e">
        <f t="shared" si="5"/>
        <v>#DIV/0!</v>
      </c>
      <c r="K83" s="22" t="e">
        <f t="shared" si="6"/>
        <v>#DIV/0!</v>
      </c>
    </row>
    <row r="84" spans="1:11" ht="15" customHeight="1" x14ac:dyDescent="0.3">
      <c r="A84" s="6" t="s">
        <v>118</v>
      </c>
      <c r="B84" s="50"/>
      <c r="C84" t="str">
        <f t="shared" si="4"/>
        <v>-</v>
      </c>
      <c r="D84" s="50"/>
      <c r="E84" s="96"/>
      <c r="F84" s="96"/>
      <c r="G84" s="51"/>
      <c r="H84" s="51"/>
      <c r="I84" s="51"/>
      <c r="J84" s="24" t="e">
        <f t="shared" si="5"/>
        <v>#DIV/0!</v>
      </c>
      <c r="K84" s="25" t="e">
        <f t="shared" si="6"/>
        <v>#DIV/0!</v>
      </c>
    </row>
    <row r="85" spans="1:11" ht="15" customHeight="1" x14ac:dyDescent="0.3">
      <c r="A85" s="6" t="s">
        <v>119</v>
      </c>
      <c r="B85" s="50"/>
      <c r="C85" t="str">
        <f t="shared" si="4"/>
        <v>-</v>
      </c>
      <c r="D85" s="50"/>
      <c r="E85" s="96"/>
      <c r="F85" s="96"/>
      <c r="G85" s="51"/>
      <c r="H85" s="51"/>
      <c r="I85" s="51"/>
      <c r="J85" s="24" t="e">
        <f t="shared" si="5"/>
        <v>#DIV/0!</v>
      </c>
      <c r="K85" s="25" t="e">
        <f t="shared" si="6"/>
        <v>#DIV/0!</v>
      </c>
    </row>
    <row r="86" spans="1:11" ht="15" customHeight="1" x14ac:dyDescent="0.3">
      <c r="A86" s="26" t="s">
        <v>120</v>
      </c>
      <c r="B86" s="49"/>
      <c r="C86" s="7" t="str">
        <f t="shared" si="4"/>
        <v>-</v>
      </c>
      <c r="D86" s="49"/>
      <c r="E86" s="96"/>
      <c r="F86" s="96"/>
      <c r="G86" s="69"/>
      <c r="H86" s="54"/>
      <c r="I86" s="54"/>
      <c r="J86" s="27" t="e">
        <f t="shared" si="5"/>
        <v>#DIV/0!</v>
      </c>
      <c r="K86" s="28" t="e">
        <f t="shared" si="6"/>
        <v>#DIV/0!</v>
      </c>
    </row>
    <row r="87" spans="1:11" ht="15" customHeight="1" x14ac:dyDescent="0.3">
      <c r="A87" s="6" t="s">
        <v>121</v>
      </c>
      <c r="B87" s="50"/>
      <c r="C87" t="str">
        <f t="shared" si="4"/>
        <v>-</v>
      </c>
      <c r="D87" s="50"/>
      <c r="E87" s="96"/>
      <c r="F87" s="96"/>
      <c r="G87" s="51"/>
      <c r="H87" s="51"/>
      <c r="I87" s="51"/>
      <c r="J87" s="21" t="e">
        <f t="shared" si="5"/>
        <v>#DIV/0!</v>
      </c>
      <c r="K87" s="22" t="e">
        <f t="shared" si="6"/>
        <v>#DIV/0!</v>
      </c>
    </row>
    <row r="88" spans="1:11" ht="15" customHeight="1" x14ac:dyDescent="0.3">
      <c r="A88" s="6" t="s">
        <v>122</v>
      </c>
      <c r="B88" s="50"/>
      <c r="C88" t="str">
        <f t="shared" si="4"/>
        <v>-</v>
      </c>
      <c r="D88" s="50"/>
      <c r="E88" s="96"/>
      <c r="F88" s="96"/>
      <c r="G88" s="51"/>
      <c r="H88" s="51"/>
      <c r="I88" s="51"/>
      <c r="J88" s="24" t="e">
        <f t="shared" si="5"/>
        <v>#DIV/0!</v>
      </c>
      <c r="K88" s="25" t="e">
        <f t="shared" si="6"/>
        <v>#DIV/0!</v>
      </c>
    </row>
    <row r="89" spans="1:11" ht="15" customHeight="1" x14ac:dyDescent="0.3">
      <c r="A89" s="6" t="s">
        <v>123</v>
      </c>
      <c r="B89" s="50"/>
      <c r="C89" t="str">
        <f t="shared" si="4"/>
        <v>-</v>
      </c>
      <c r="D89" s="50"/>
      <c r="E89" s="96"/>
      <c r="F89" s="96"/>
      <c r="G89" s="51"/>
      <c r="H89" s="51"/>
      <c r="I89" s="51"/>
      <c r="J89" s="24" t="e">
        <f t="shared" si="5"/>
        <v>#DIV/0!</v>
      </c>
      <c r="K89" s="25" t="e">
        <f t="shared" si="6"/>
        <v>#DIV/0!</v>
      </c>
    </row>
    <row r="90" spans="1:11" ht="15" customHeight="1" x14ac:dyDescent="0.3">
      <c r="A90" s="26" t="s">
        <v>124</v>
      </c>
      <c r="B90" s="49"/>
      <c r="C90" s="7" t="str">
        <f t="shared" si="4"/>
        <v>-</v>
      </c>
      <c r="D90" s="49"/>
      <c r="E90" s="96"/>
      <c r="F90" s="96"/>
      <c r="G90" s="69"/>
      <c r="H90" s="54"/>
      <c r="I90" s="54"/>
      <c r="J90" s="27" t="e">
        <f t="shared" si="5"/>
        <v>#DIV/0!</v>
      </c>
      <c r="K90" s="28" t="e">
        <f t="shared" si="6"/>
        <v>#DIV/0!</v>
      </c>
    </row>
    <row r="91" spans="1:11" ht="15" customHeight="1" x14ac:dyDescent="0.3">
      <c r="A91" s="6" t="s">
        <v>125</v>
      </c>
      <c r="B91" s="50"/>
      <c r="C91" t="str">
        <f t="shared" si="4"/>
        <v>-</v>
      </c>
      <c r="D91" s="50"/>
      <c r="E91" s="96"/>
      <c r="F91" s="96"/>
      <c r="G91" s="51"/>
      <c r="H91" s="51"/>
      <c r="I91" s="51"/>
      <c r="J91" s="21" t="e">
        <f t="shared" si="5"/>
        <v>#DIV/0!</v>
      </c>
      <c r="K91" s="22" t="e">
        <f t="shared" si="6"/>
        <v>#DIV/0!</v>
      </c>
    </row>
    <row r="92" spans="1:11" ht="15" customHeight="1" x14ac:dyDescent="0.3">
      <c r="A92" s="6" t="s">
        <v>126</v>
      </c>
      <c r="B92" s="50"/>
      <c r="C92" t="str">
        <f t="shared" si="4"/>
        <v>-</v>
      </c>
      <c r="D92" s="50"/>
      <c r="E92" s="96"/>
      <c r="F92" s="96"/>
      <c r="G92" s="51"/>
      <c r="H92" s="51"/>
      <c r="I92" s="51"/>
      <c r="J92" s="24" t="e">
        <f t="shared" si="5"/>
        <v>#DIV/0!</v>
      </c>
      <c r="K92" s="25" t="e">
        <f t="shared" si="6"/>
        <v>#DIV/0!</v>
      </c>
    </row>
    <row r="93" spans="1:11" ht="15" customHeight="1" x14ac:dyDescent="0.3">
      <c r="A93" s="6" t="s">
        <v>127</v>
      </c>
      <c r="B93" s="50"/>
      <c r="C93" t="str">
        <f t="shared" si="4"/>
        <v>-</v>
      </c>
      <c r="D93" s="50"/>
      <c r="E93" s="96"/>
      <c r="F93" s="96"/>
      <c r="G93" s="51"/>
      <c r="H93" s="51"/>
      <c r="I93" s="51"/>
      <c r="J93" s="24" t="e">
        <f t="shared" si="5"/>
        <v>#DIV/0!</v>
      </c>
      <c r="K93" s="25" t="e">
        <f t="shared" si="6"/>
        <v>#DIV/0!</v>
      </c>
    </row>
    <row r="94" spans="1:11" ht="15" customHeight="1" x14ac:dyDescent="0.3">
      <c r="A94" s="26" t="s">
        <v>128</v>
      </c>
      <c r="B94" s="49"/>
      <c r="C94" s="7" t="str">
        <f t="shared" si="4"/>
        <v>-</v>
      </c>
      <c r="D94" s="49"/>
      <c r="E94" s="96"/>
      <c r="F94" s="96"/>
      <c r="G94" s="69"/>
      <c r="H94" s="54"/>
      <c r="I94" s="54"/>
      <c r="J94" s="27" t="e">
        <f t="shared" si="5"/>
        <v>#DIV/0!</v>
      </c>
      <c r="K94" s="28" t="e">
        <f t="shared" si="6"/>
        <v>#DIV/0!</v>
      </c>
    </row>
    <row r="95" spans="1:11" ht="15" customHeight="1" x14ac:dyDescent="0.3">
      <c r="A95" s="6" t="s">
        <v>129</v>
      </c>
      <c r="B95" s="50"/>
      <c r="C95" t="str">
        <f t="shared" si="4"/>
        <v>-</v>
      </c>
      <c r="D95" s="50"/>
      <c r="E95" s="96"/>
      <c r="F95" s="96"/>
      <c r="G95" s="51"/>
      <c r="H95" s="51"/>
      <c r="I95" s="51"/>
      <c r="J95" s="21" t="e">
        <f t="shared" si="5"/>
        <v>#DIV/0!</v>
      </c>
      <c r="K95" s="22" t="e">
        <f t="shared" si="6"/>
        <v>#DIV/0!</v>
      </c>
    </row>
    <row r="96" spans="1:11" ht="15" customHeight="1" x14ac:dyDescent="0.3">
      <c r="A96" s="6" t="s">
        <v>130</v>
      </c>
      <c r="B96" s="50"/>
      <c r="C96" t="str">
        <f t="shared" si="4"/>
        <v>-</v>
      </c>
      <c r="D96" s="50"/>
      <c r="E96" s="96"/>
      <c r="F96" s="96"/>
      <c r="G96" s="51"/>
      <c r="H96" s="51"/>
      <c r="I96" s="51"/>
      <c r="J96" s="24" t="e">
        <f t="shared" si="5"/>
        <v>#DIV/0!</v>
      </c>
      <c r="K96" s="25" t="e">
        <f t="shared" si="6"/>
        <v>#DIV/0!</v>
      </c>
    </row>
    <row r="97" spans="1:11" ht="15" customHeight="1" x14ac:dyDescent="0.3">
      <c r="A97" s="6" t="s">
        <v>131</v>
      </c>
      <c r="B97" s="50"/>
      <c r="C97" t="str">
        <f t="shared" si="4"/>
        <v>-</v>
      </c>
      <c r="D97" s="50"/>
      <c r="E97" s="96"/>
      <c r="F97" s="96"/>
      <c r="G97" s="51"/>
      <c r="H97" s="51"/>
      <c r="I97" s="51"/>
      <c r="J97" s="24" t="e">
        <f t="shared" si="5"/>
        <v>#DIV/0!</v>
      </c>
      <c r="K97" s="25" t="e">
        <f t="shared" si="6"/>
        <v>#DIV/0!</v>
      </c>
    </row>
    <row r="98" spans="1:11" ht="15" customHeight="1" x14ac:dyDescent="0.3">
      <c r="A98" s="26" t="s">
        <v>132</v>
      </c>
      <c r="B98" s="49"/>
      <c r="C98" s="7" t="str">
        <f t="shared" si="4"/>
        <v>-</v>
      </c>
      <c r="D98" s="49"/>
      <c r="E98" s="96"/>
      <c r="F98" s="96"/>
      <c r="G98" s="69"/>
      <c r="H98" s="54"/>
      <c r="I98" s="54"/>
      <c r="J98" s="27" t="e">
        <f t="shared" si="5"/>
        <v>#DIV/0!</v>
      </c>
      <c r="K98" s="28" t="e">
        <f t="shared" si="6"/>
        <v>#DIV/0!</v>
      </c>
    </row>
    <row r="99" spans="1:11" ht="15" customHeight="1" x14ac:dyDescent="0.3">
      <c r="A99" s="6" t="s">
        <v>133</v>
      </c>
      <c r="B99" s="50"/>
      <c r="C99" t="str">
        <f t="shared" si="4"/>
        <v>-</v>
      </c>
      <c r="D99" s="50"/>
      <c r="E99" s="96"/>
      <c r="F99" s="96"/>
      <c r="G99" s="51"/>
      <c r="H99" s="51"/>
      <c r="I99" s="51"/>
      <c r="J99" s="21" t="e">
        <f t="shared" si="5"/>
        <v>#DIV/0!</v>
      </c>
      <c r="K99" s="22" t="e">
        <f t="shared" si="6"/>
        <v>#DIV/0!</v>
      </c>
    </row>
    <row r="100" spans="1:11" ht="15" customHeight="1" x14ac:dyDescent="0.3">
      <c r="A100" s="6" t="s">
        <v>134</v>
      </c>
      <c r="B100" s="50"/>
      <c r="C100" t="str">
        <f t="shared" si="4"/>
        <v>-</v>
      </c>
      <c r="D100" s="50"/>
      <c r="E100" s="96"/>
      <c r="F100" s="96"/>
      <c r="G100" s="51"/>
      <c r="H100" s="51"/>
      <c r="I100" s="51"/>
      <c r="J100" s="24" t="e">
        <f t="shared" si="5"/>
        <v>#DIV/0!</v>
      </c>
      <c r="K100" s="25" t="e">
        <f t="shared" si="6"/>
        <v>#DIV/0!</v>
      </c>
    </row>
    <row r="101" spans="1:11" ht="15" customHeight="1" x14ac:dyDescent="0.3">
      <c r="A101" s="6" t="s">
        <v>135</v>
      </c>
      <c r="B101" s="50"/>
      <c r="C101" t="str">
        <f t="shared" si="4"/>
        <v>-</v>
      </c>
      <c r="D101" s="50"/>
      <c r="E101" s="96"/>
      <c r="F101" s="96"/>
      <c r="G101" s="51"/>
      <c r="H101" s="51"/>
      <c r="I101" s="51"/>
      <c r="J101" s="24" t="e">
        <f t="shared" si="5"/>
        <v>#DIV/0!</v>
      </c>
      <c r="K101" s="25" t="e">
        <f t="shared" si="6"/>
        <v>#DIV/0!</v>
      </c>
    </row>
    <row r="102" spans="1:11" ht="15" customHeight="1" x14ac:dyDescent="0.3">
      <c r="A102" s="26" t="s">
        <v>136</v>
      </c>
      <c r="B102" s="49"/>
      <c r="C102" s="7" t="str">
        <f t="shared" si="4"/>
        <v>-</v>
      </c>
      <c r="D102" s="49"/>
      <c r="E102" s="96"/>
      <c r="F102" s="96"/>
      <c r="G102" s="69"/>
      <c r="H102" s="54"/>
      <c r="I102" s="54"/>
      <c r="J102" s="27" t="e">
        <f t="shared" si="5"/>
        <v>#DIV/0!</v>
      </c>
      <c r="K102" s="28" t="e">
        <f t="shared" si="6"/>
        <v>#DIV/0!</v>
      </c>
    </row>
    <row r="103" spans="1:11" ht="15" customHeight="1" x14ac:dyDescent="0.3">
      <c r="A103" s="6" t="s">
        <v>137</v>
      </c>
      <c r="B103" s="50"/>
      <c r="C103" t="str">
        <f t="shared" si="4"/>
        <v>-</v>
      </c>
      <c r="D103" s="50"/>
      <c r="E103" s="96"/>
      <c r="F103" s="96"/>
      <c r="G103" s="51"/>
      <c r="H103" s="51"/>
      <c r="I103" s="51"/>
      <c r="J103" s="21" t="e">
        <f t="shared" si="5"/>
        <v>#DIV/0!</v>
      </c>
      <c r="K103" s="22" t="e">
        <f t="shared" si="6"/>
        <v>#DIV/0!</v>
      </c>
    </row>
    <row r="104" spans="1:11" ht="15" customHeight="1" x14ac:dyDescent="0.3">
      <c r="A104" s="6" t="s">
        <v>138</v>
      </c>
      <c r="B104" s="50"/>
      <c r="C104" t="str">
        <f t="shared" si="4"/>
        <v>-</v>
      </c>
      <c r="D104" s="50"/>
      <c r="E104" s="96"/>
      <c r="F104" s="96"/>
      <c r="G104" s="51"/>
      <c r="H104" s="51"/>
      <c r="I104" s="51"/>
      <c r="J104" s="24" t="e">
        <f t="shared" si="5"/>
        <v>#DIV/0!</v>
      </c>
      <c r="K104" s="25" t="e">
        <f t="shared" si="6"/>
        <v>#DIV/0!</v>
      </c>
    </row>
    <row r="105" spans="1:11" ht="15" customHeight="1" x14ac:dyDescent="0.3">
      <c r="A105" s="6" t="s">
        <v>139</v>
      </c>
      <c r="B105" s="50"/>
      <c r="C105" t="str">
        <f t="shared" si="4"/>
        <v>-</v>
      </c>
      <c r="D105" s="50"/>
      <c r="E105" s="96"/>
      <c r="F105" s="96"/>
      <c r="G105" s="51"/>
      <c r="H105" s="51"/>
      <c r="I105" s="51"/>
      <c r="J105" s="24" t="e">
        <f t="shared" si="5"/>
        <v>#DIV/0!</v>
      </c>
      <c r="K105" s="25" t="e">
        <f t="shared" si="6"/>
        <v>#DIV/0!</v>
      </c>
    </row>
    <row r="106" spans="1:11" ht="15" customHeight="1" x14ac:dyDescent="0.3">
      <c r="A106" s="26" t="s">
        <v>140</v>
      </c>
      <c r="B106" s="49"/>
      <c r="C106" s="7" t="str">
        <f t="shared" si="4"/>
        <v>-</v>
      </c>
      <c r="D106" s="49"/>
      <c r="E106" s="96"/>
      <c r="F106" s="96"/>
      <c r="G106" s="69"/>
      <c r="H106" s="54"/>
      <c r="I106" s="54"/>
      <c r="J106" s="27" t="e">
        <f t="shared" si="5"/>
        <v>#DIV/0!</v>
      </c>
      <c r="K106" s="28" t="e">
        <f t="shared" si="6"/>
        <v>#DIV/0!</v>
      </c>
    </row>
    <row r="107" spans="1:11" ht="15" thickBot="1" x14ac:dyDescent="0.35">
      <c r="A107" s="81" t="s">
        <v>1</v>
      </c>
      <c r="B107" s="82" t="s">
        <v>28</v>
      </c>
      <c r="C107" s="82" t="s">
        <v>29</v>
      </c>
      <c r="D107" s="82" t="s">
        <v>30</v>
      </c>
      <c r="E107" s="81" t="s">
        <v>31</v>
      </c>
      <c r="F107" s="81" t="s">
        <v>32</v>
      </c>
      <c r="G107" s="81">
        <v>1.8</v>
      </c>
      <c r="H107" s="81">
        <v>3</v>
      </c>
      <c r="I107" s="81">
        <v>10</v>
      </c>
      <c r="J107" s="81">
        <v>20</v>
      </c>
      <c r="K107" s="81">
        <v>0</v>
      </c>
    </row>
    <row r="108" spans="1:11" ht="15" thickBot="1" x14ac:dyDescent="0.35">
      <c r="F108" s="117" t="s">
        <v>163</v>
      </c>
      <c r="G108" s="118"/>
      <c r="H108" s="97">
        <f>SUM(H11:H106)</f>
        <v>0</v>
      </c>
    </row>
    <row r="109" spans="1:11" x14ac:dyDescent="0.3">
      <c r="A109" t="s">
        <v>33</v>
      </c>
    </row>
    <row r="110" spans="1:11" ht="15" customHeight="1" thickBot="1" x14ac:dyDescent="0.35">
      <c r="A110" t="s">
        <v>34</v>
      </c>
      <c r="E110" s="110" t="s">
        <v>35</v>
      </c>
      <c r="F110" s="111"/>
      <c r="G110" s="60" t="s">
        <v>36</v>
      </c>
      <c r="H110" s="60" t="s">
        <v>37</v>
      </c>
      <c r="J110" s="116" t="s">
        <v>234</v>
      </c>
      <c r="K110" s="116"/>
    </row>
    <row r="111" spans="1:11" x14ac:dyDescent="0.3">
      <c r="A111" s="50"/>
      <c r="B111" s="50"/>
      <c r="C111" s="50"/>
      <c r="D111" s="50"/>
      <c r="E111" s="103" t="s">
        <v>226</v>
      </c>
      <c r="F111" s="104"/>
      <c r="G111" s="70"/>
      <c r="H111" s="71"/>
      <c r="J111" s="116"/>
      <c r="K111" s="116"/>
    </row>
    <row r="112" spans="1:11" x14ac:dyDescent="0.3">
      <c r="A112" s="50"/>
      <c r="B112" s="50"/>
      <c r="C112" s="50"/>
      <c r="D112" s="50"/>
      <c r="E112" s="105" t="s">
        <v>227</v>
      </c>
      <c r="F112" s="106"/>
      <c r="G112" s="72"/>
      <c r="H112" s="73"/>
      <c r="J112" s="83" t="s">
        <v>235</v>
      </c>
      <c r="K112" s="83" t="s">
        <v>236</v>
      </c>
    </row>
    <row r="113" spans="1:11" x14ac:dyDescent="0.3">
      <c r="A113" s="50"/>
      <c r="B113" s="50"/>
      <c r="C113" s="50"/>
      <c r="D113" s="50"/>
      <c r="E113" s="107" t="s">
        <v>228</v>
      </c>
      <c r="F113" s="108"/>
      <c r="G113" s="72"/>
      <c r="H113" s="73"/>
      <c r="J113" s="75"/>
      <c r="K113" s="75"/>
    </row>
    <row r="114" spans="1:11" x14ac:dyDescent="0.3">
      <c r="A114" s="50"/>
      <c r="B114" s="50"/>
      <c r="C114" s="50"/>
      <c r="D114" s="50"/>
      <c r="E114" s="105" t="s">
        <v>229</v>
      </c>
      <c r="F114" s="106"/>
      <c r="G114" s="72"/>
      <c r="H114" s="73"/>
    </row>
    <row r="115" spans="1:11" x14ac:dyDescent="0.3">
      <c r="A115" s="50"/>
      <c r="B115" s="50"/>
      <c r="C115" s="50"/>
      <c r="D115" s="50"/>
      <c r="E115" s="105" t="s">
        <v>230</v>
      </c>
      <c r="F115" s="106"/>
      <c r="G115" s="72"/>
      <c r="H115" s="73"/>
    </row>
    <row r="116" spans="1:11" x14ac:dyDescent="0.3">
      <c r="A116" s="50"/>
      <c r="B116" s="50"/>
      <c r="C116" s="50"/>
      <c r="D116" s="50"/>
      <c r="E116" s="105" t="s">
        <v>231</v>
      </c>
      <c r="F116" s="106"/>
      <c r="G116" s="72"/>
      <c r="H116" s="73"/>
    </row>
    <row r="117" spans="1:11" x14ac:dyDescent="0.3">
      <c r="A117" s="50"/>
      <c r="B117" s="50"/>
      <c r="C117" s="50"/>
      <c r="D117" s="50"/>
      <c r="E117" s="105" t="s">
        <v>232</v>
      </c>
      <c r="F117" s="106"/>
      <c r="G117" s="72"/>
      <c r="H117" s="73"/>
    </row>
    <row r="118" spans="1:11" x14ac:dyDescent="0.3">
      <c r="A118" s="50"/>
      <c r="B118" s="50"/>
      <c r="C118" s="50"/>
      <c r="D118" s="50"/>
      <c r="E118" s="109" t="s">
        <v>233</v>
      </c>
      <c r="F118" s="109"/>
      <c r="G118" s="72"/>
      <c r="H118" s="73"/>
    </row>
    <row r="119" spans="1:11" x14ac:dyDescent="0.3">
      <c r="A119" s="50"/>
      <c r="B119" s="50"/>
      <c r="C119" s="50"/>
      <c r="D119" s="50"/>
      <c r="E119" s="109" t="s">
        <v>237</v>
      </c>
      <c r="F119" s="109"/>
      <c r="G119" s="72"/>
      <c r="H119" s="73"/>
    </row>
    <row r="121" spans="1:11" x14ac:dyDescent="0.3">
      <c r="A121" s="1" t="s">
        <v>38</v>
      </c>
      <c r="F121" s="109" t="s">
        <v>39</v>
      </c>
      <c r="G121" s="109"/>
      <c r="H121" s="109" t="s">
        <v>40</v>
      </c>
      <c r="I121" s="109"/>
    </row>
    <row r="122" spans="1:11" x14ac:dyDescent="0.3">
      <c r="A122" t="s">
        <v>41</v>
      </c>
      <c r="B122" s="63"/>
      <c r="C122" s="99" t="s">
        <v>42</v>
      </c>
      <c r="D122" s="99"/>
      <c r="E122" s="99"/>
      <c r="F122" s="100"/>
      <c r="G122" s="100"/>
      <c r="H122" s="100"/>
      <c r="I122" s="100"/>
    </row>
    <row r="123" spans="1:11" x14ac:dyDescent="0.3">
      <c r="C123" s="99" t="s">
        <v>43</v>
      </c>
      <c r="D123" s="99"/>
      <c r="E123" s="99"/>
      <c r="F123" s="100"/>
      <c r="G123" s="100"/>
      <c r="H123" s="100"/>
      <c r="I123" s="100"/>
    </row>
    <row r="124" spans="1:11" x14ac:dyDescent="0.3">
      <c r="C124" s="99" t="s">
        <v>44</v>
      </c>
      <c r="D124" s="99"/>
      <c r="E124" s="99"/>
      <c r="F124" s="100"/>
      <c r="G124" s="100"/>
      <c r="H124" s="100"/>
      <c r="I124" s="100"/>
    </row>
  </sheetData>
  <mergeCells count="27">
    <mergeCell ref="F123:G123"/>
    <mergeCell ref="H123:I123"/>
    <mergeCell ref="E2:H6"/>
    <mergeCell ref="J9:K9"/>
    <mergeCell ref="F121:G121"/>
    <mergeCell ref="H121:I121"/>
    <mergeCell ref="C122:E122"/>
    <mergeCell ref="F122:G122"/>
    <mergeCell ref="H122:I122"/>
    <mergeCell ref="J110:K111"/>
    <mergeCell ref="F108:G108"/>
    <mergeCell ref="A7:B7"/>
    <mergeCell ref="C124:E124"/>
    <mergeCell ref="F124:G124"/>
    <mergeCell ref="H124:I124"/>
    <mergeCell ref="I8:K8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0:F110"/>
    <mergeCell ref="E119:F119"/>
    <mergeCell ref="C123:E123"/>
  </mergeCells>
  <conditionalFormatting sqref="B11:B14 B16">
    <cfRule type="expression" dxfId="14" priority="1" stopIfTrue="1">
      <formula>IF(OR(LEFT($B11, 1)=" ", RIGHT($B11, 1)=" "), TRUE, FALSE)</formula>
    </cfRule>
    <cfRule type="expression" dxfId="13" priority="2" stopIfTrue="1">
      <formula>IF(COUNTIF($B:$B, $B11)&gt;1, TRUE, FALSE)</formula>
    </cfRule>
  </conditionalFormatting>
  <conditionalFormatting sqref="E11:F106">
    <cfRule type="expression" dxfId="12" priority="3" stopIfTrue="1">
      <formula>IF(COUNTIFS($E:$E, $E11, $F:$F, $F11)&gt;1, TRUE, FALSE)</formula>
    </cfRule>
  </conditionalFormatting>
  <conditionalFormatting sqref="B15 B17">
    <cfRule type="expression" dxfId="11" priority="17" stopIfTrue="1">
      <formula>IF(COUNTIF($B:$B, $B15)&gt;1, TRUE, FALSE)</formula>
    </cfRule>
    <cfRule type="expression" dxfId="10" priority="18" stopIfTrue="1">
      <formula>IF(OR(LEFT($B15, 1)=" ", RIGHT($B15, 1)=" "), TRUE, FALSE)</formula>
    </cfRule>
  </conditionalFormatting>
  <conditionalFormatting sqref="B18:B106">
    <cfRule type="expression" dxfId="9" priority="29" stopIfTrue="1">
      <formula>IF(COUNTIF($B:$B, $B18)&gt;1, TRUE, FALSE)</formula>
    </cfRule>
  </conditionalFormatting>
  <conditionalFormatting sqref="B18">
    <cfRule type="expression" dxfId="8" priority="30" stopIfTrue="1">
      <formula>IF(OR(LEFT($B18, 1)=" ", RIGHT($B18, 1)=" "), TRUE, FALSE)</formula>
    </cfRule>
  </conditionalFormatting>
  <conditionalFormatting sqref="B19">
    <cfRule type="expression" dxfId="7" priority="33" stopIfTrue="1">
      <formula>IF(OR(LEFT($B19, 1)=" ", RIGHT($B19, 1)=" "), TRUE, FALSE)</formula>
    </cfRule>
  </conditionalFormatting>
  <conditionalFormatting sqref="B20">
    <cfRule type="expression" dxfId="6" priority="38" stopIfTrue="1">
      <formula>IF(OR(LEFT($B20, 1)=" ", RIGHT($B20, 1)=" "), TRUE, FALSE)</formula>
    </cfRule>
  </conditionalFormatting>
  <conditionalFormatting sqref="B21">
    <cfRule type="expression" dxfId="5" priority="42" stopIfTrue="1">
      <formula>IF(OR(LEFT($B21, 1)=" ", RIGHT($B21, 1)=" "), TRUE, FALSE)</formula>
    </cfRule>
  </conditionalFormatting>
  <conditionalFormatting sqref="B22">
    <cfRule type="expression" dxfId="4" priority="46" stopIfTrue="1">
      <formula>IF(OR(LEFT($B22, 1)=" ", RIGHT($B22, 1)=" "), TRUE, FALSE)</formula>
    </cfRule>
  </conditionalFormatting>
  <conditionalFormatting sqref="B23">
    <cfRule type="expression" dxfId="3" priority="49" stopIfTrue="1">
      <formula>IF(OR(LEFT($B23, 1)=" ", RIGHT($B23, 1)=" "), TRUE, FALSE)</formula>
    </cfRule>
  </conditionalFormatting>
  <conditionalFormatting sqref="B24">
    <cfRule type="expression" dxfId="2" priority="54" stopIfTrue="1">
      <formula>IF(OR(LEFT($B24, 1)=" ", RIGHT($B24, 1)=" "), TRUE, FALSE)</formula>
    </cfRule>
  </conditionalFormatting>
  <conditionalFormatting sqref="B25">
    <cfRule type="expression" dxfId="1" priority="57" stopIfTrue="1">
      <formula>IF(OR(LEFT($B25, 1)=" ", RIGHT($B25, 1)=" "), TRUE, FALSE)</formula>
    </cfRule>
  </conditionalFormatting>
  <conditionalFormatting sqref="B26">
    <cfRule type="expression" dxfId="0" priority="61" stopIfTrue="1">
      <formula>IF(OR(LEFT($B26, 1)=" ", RIGHT($B26, 1)=" "), TRUE, FALSE)</formula>
    </cfRule>
  </conditionalFormatting>
  <dataValidations count="5">
    <dataValidation type="list" allowBlank="1" showInputMessage="1" sqref="B122" xr:uid="{5A3CA864-8EEB-4F51-B1AB-CFF653B8A68C}">
      <formula1>"CT014693/7-611,DY4782/7-611,DY6244/7-473,CT022019/7-662,SN228002860/1243,SNCC011280/1235"</formula1>
    </dataValidation>
    <dataValidation type="list" allowBlank="1" showInputMessage="1" sqref="F122:F124 H122:H124" xr:uid="{8A1D4E4F-4647-4E60-AB68-D25E7282D46C}">
      <formula1>"Yes,No"</formula1>
    </dataValidation>
    <dataValidation type="list" allowBlank="1" showInputMessage="1" showErrorMessage="1" sqref="C7" xr:uid="{18197240-740B-4730-9AEE-3171F33DDD17}">
      <formula1>"300c v2, 500c v2, 500c Nano, 300c Nano, 300c Micro, 600c v3, 500c v3, 300c iSeq"</formula1>
    </dataValidation>
    <dataValidation type="list" allowBlank="1" showInputMessage="1" sqref="F11:F106" xr:uid="{0A96A49B-A240-47FE-88F5-1C4C3172884C}">
      <formula1>"i701,i702,i703,i704,i705,i706,i707,i708,i709,i710,i711,i712"</formula1>
    </dataValidation>
    <dataValidation type="list" allowBlank="1" showInputMessage="1" sqref="E11:E106" xr:uid="{DECFB9E1-F5ED-4B6D-8697-51414C57FE10}">
      <formula1>"i501,i502,i503,i504,i505,i506,i507,i508"</formula1>
    </dataValidation>
  </dataValidations>
  <pageMargins left="0.7" right="0.7" top="0.75" bottom="0.75" header="0.3" footer="0.3"/>
  <pageSetup orientation="portrait" r:id="rId1"/>
  <headerFooter>
    <oddHeader>&amp;C&amp;"-,Bold"Nextera XT Library Workbook</oddHeader>
    <oddFooter>&amp;LDoc. No. EDLB.TE.C.017.F01&amp;CVer. No. 02                     Effective Date:     12/07/2015&amp;RPage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907E-5DBD-4D8F-862A-3B043E8DE3DB}">
  <dimension ref="A1:K124"/>
  <sheetViews>
    <sheetView topLeftCell="A33" workbookViewId="0">
      <selection activeCell="N28" sqref="N28"/>
    </sheetView>
  </sheetViews>
  <sheetFormatPr defaultRowHeight="14.4" x14ac:dyDescent="0.3"/>
  <cols>
    <col min="1" max="1" width="25.6640625" customWidth="1"/>
    <col min="2" max="2" width="36.109375" customWidth="1"/>
    <col min="3" max="3" width="15.88671875" customWidth="1"/>
    <col min="4" max="4" width="10.21875" customWidth="1"/>
    <col min="5" max="6" width="9.21875" customWidth="1"/>
    <col min="7" max="8" width="10.21875" customWidth="1"/>
    <col min="9" max="10" width="9.21875" customWidth="1"/>
    <col min="11" max="11" width="10.6640625" customWidth="1"/>
  </cols>
  <sheetData>
    <row r="1" spans="1:11" x14ac:dyDescent="0.3">
      <c r="A1" s="1" t="s">
        <v>141</v>
      </c>
      <c r="F1" t="s">
        <v>142</v>
      </c>
    </row>
    <row r="2" spans="1:11" x14ac:dyDescent="0.3">
      <c r="A2" s="7" t="s">
        <v>6</v>
      </c>
      <c r="B2" s="7">
        <f>'Initial dilution'!C3</f>
        <v>0</v>
      </c>
      <c r="C2" s="7"/>
      <c r="F2" t="s">
        <v>143</v>
      </c>
    </row>
    <row r="3" spans="1:11" x14ac:dyDescent="0.3">
      <c r="A3" s="30" t="s">
        <v>8</v>
      </c>
      <c r="B3" s="30">
        <f>'Initial dilution'!C4</f>
        <v>0</v>
      </c>
      <c r="C3" s="30"/>
      <c r="F3" t="s">
        <v>144</v>
      </c>
      <c r="J3">
        <v>1.5</v>
      </c>
    </row>
    <row r="4" spans="1:11" x14ac:dyDescent="0.3">
      <c r="A4" s="30" t="s">
        <v>145</v>
      </c>
      <c r="B4" s="31">
        <f>'Initial dilution'!C5</f>
        <v>0</v>
      </c>
      <c r="C4" s="30"/>
      <c r="F4" s="33" t="s">
        <v>146</v>
      </c>
      <c r="G4" s="30"/>
      <c r="H4" s="30"/>
      <c r="I4" s="30"/>
      <c r="J4" s="74">
        <v>2</v>
      </c>
    </row>
    <row r="5" spans="1:11" ht="15" thickBot="1" x14ac:dyDescent="0.35">
      <c r="A5" s="34" t="s">
        <v>12</v>
      </c>
      <c r="B5" s="34">
        <f>'Initial dilution'!C6</f>
        <v>0</v>
      </c>
      <c r="C5" s="34"/>
      <c r="F5" t="s">
        <v>147</v>
      </c>
      <c r="J5">
        <v>50</v>
      </c>
    </row>
    <row r="6" spans="1:11" ht="15" thickTop="1" x14ac:dyDescent="0.3">
      <c r="A6" t="s">
        <v>148</v>
      </c>
      <c r="F6" t="s">
        <v>149</v>
      </c>
      <c r="J6">
        <v>50</v>
      </c>
    </row>
    <row r="7" spans="1:11" x14ac:dyDescent="0.3">
      <c r="F7" t="s">
        <v>150</v>
      </c>
      <c r="I7">
        <v>2</v>
      </c>
      <c r="J7">
        <v>4</v>
      </c>
    </row>
    <row r="8" spans="1:11" x14ac:dyDescent="0.3">
      <c r="A8" s="7"/>
      <c r="B8" s="7"/>
      <c r="C8" s="7"/>
      <c r="D8" s="7"/>
      <c r="E8" s="7"/>
      <c r="F8" s="7"/>
      <c r="G8" s="7"/>
      <c r="H8" s="7"/>
      <c r="I8" s="7"/>
      <c r="J8" s="7"/>
    </row>
    <row r="9" spans="1:11" x14ac:dyDescent="0.3">
      <c r="D9" s="35" t="s">
        <v>151</v>
      </c>
      <c r="G9" s="32"/>
      <c r="H9" s="36"/>
      <c r="I9" s="35"/>
      <c r="J9" s="35"/>
      <c r="K9" s="37"/>
    </row>
    <row r="10" spans="1:11" x14ac:dyDescent="0.3">
      <c r="D10" s="11" t="s">
        <v>152</v>
      </c>
      <c r="E10" s="123" t="s">
        <v>153</v>
      </c>
      <c r="F10" s="124"/>
      <c r="G10" s="123" t="s">
        <v>154</v>
      </c>
      <c r="H10" s="124"/>
      <c r="I10" s="125" t="s">
        <v>155</v>
      </c>
      <c r="J10" s="126" t="s">
        <v>156</v>
      </c>
      <c r="K10" s="38"/>
    </row>
    <row r="11" spans="1:11" ht="14.4" customHeight="1" x14ac:dyDescent="0.3">
      <c r="D11" s="11" t="s">
        <v>157</v>
      </c>
      <c r="E11" s="11"/>
      <c r="G11" s="11"/>
      <c r="H11" s="90"/>
      <c r="I11" s="125"/>
      <c r="J11" s="126"/>
      <c r="K11" s="38"/>
    </row>
    <row r="12" spans="1:11" ht="30" customHeight="1" x14ac:dyDescent="0.3">
      <c r="A12" s="7" t="s">
        <v>19</v>
      </c>
      <c r="B12" s="7" t="s">
        <v>20</v>
      </c>
      <c r="C12" s="7" t="s">
        <v>158</v>
      </c>
      <c r="D12" s="12" t="s">
        <v>159</v>
      </c>
      <c r="E12" s="15" t="s">
        <v>159</v>
      </c>
      <c r="F12" s="26" t="s">
        <v>160</v>
      </c>
      <c r="G12" s="15" t="s">
        <v>161</v>
      </c>
      <c r="H12" s="39" t="s">
        <v>272</v>
      </c>
      <c r="I12" s="114"/>
      <c r="J12" s="127"/>
      <c r="K12" s="40" t="s">
        <v>162</v>
      </c>
    </row>
    <row r="13" spans="1:11" x14ac:dyDescent="0.3">
      <c r="A13" s="4" t="str">
        <f>'Initial dilution'!C11</f>
        <v>-</v>
      </c>
      <c r="B13" s="4">
        <f>'Initial dilution'!D11</f>
        <v>0</v>
      </c>
      <c r="C13" s="23">
        <f>'Initial dilution'!H11</f>
        <v>0</v>
      </c>
      <c r="D13" s="66"/>
      <c r="E13" s="66"/>
      <c r="F13" s="6">
        <f t="shared" ref="F13:F44" si="0">$E13*$J$3</f>
        <v>0</v>
      </c>
      <c r="G13" s="21">
        <f t="shared" ref="G13:G44" si="1">IF($F13&gt;0, $J$4*$J$5/$F13, 0)</f>
        <v>0</v>
      </c>
      <c r="H13" s="20">
        <f t="shared" ref="H13:H44" si="2">$J$5-G13</f>
        <v>50</v>
      </c>
      <c r="I13" s="21" t="e">
        <f t="shared" ref="I13:I44" si="3">C13/MAX($C:$C)</f>
        <v>#DIV/0!</v>
      </c>
      <c r="J13" s="43" t="e">
        <f t="shared" ref="J13:J44" si="4">$I13*$J$6</f>
        <v>#DIV/0!</v>
      </c>
      <c r="K13" s="41"/>
    </row>
    <row r="14" spans="1:11" x14ac:dyDescent="0.3">
      <c r="A14" s="4" t="str">
        <f>'Initial dilution'!C12</f>
        <v>-</v>
      </c>
      <c r="B14" s="4">
        <f>'Initial dilution'!D12</f>
        <v>0</v>
      </c>
      <c r="C14" s="10">
        <f>'Initial dilution'!H12</f>
        <v>0</v>
      </c>
      <c r="D14" s="67"/>
      <c r="E14" s="67"/>
      <c r="F14" s="6">
        <f t="shared" si="0"/>
        <v>0</v>
      </c>
      <c r="G14" s="24">
        <f t="shared" si="1"/>
        <v>0</v>
      </c>
      <c r="H14" s="20">
        <f t="shared" si="2"/>
        <v>50</v>
      </c>
      <c r="I14" s="24" t="e">
        <f t="shared" si="3"/>
        <v>#DIV/0!</v>
      </c>
      <c r="J14" s="44" t="e">
        <f t="shared" si="4"/>
        <v>#DIV/0!</v>
      </c>
      <c r="K14" s="41"/>
    </row>
    <row r="15" spans="1:11" x14ac:dyDescent="0.3">
      <c r="A15" s="4" t="str">
        <f>'Initial dilution'!C13</f>
        <v>-</v>
      </c>
      <c r="B15" s="4">
        <f>'Initial dilution'!D13</f>
        <v>0</v>
      </c>
      <c r="C15" s="10">
        <f>'Initial dilution'!H13</f>
        <v>0</v>
      </c>
      <c r="D15" s="67"/>
      <c r="E15" s="67"/>
      <c r="F15" s="6">
        <f t="shared" si="0"/>
        <v>0</v>
      </c>
      <c r="G15" s="24">
        <f t="shared" si="1"/>
        <v>0</v>
      </c>
      <c r="H15" s="20">
        <f t="shared" si="2"/>
        <v>50</v>
      </c>
      <c r="I15" s="24" t="e">
        <f t="shared" si="3"/>
        <v>#DIV/0!</v>
      </c>
      <c r="J15" s="44" t="e">
        <f t="shared" si="4"/>
        <v>#DIV/0!</v>
      </c>
      <c r="K15" s="41"/>
    </row>
    <row r="16" spans="1:11" x14ac:dyDescent="0.3">
      <c r="A16" s="45" t="str">
        <f>'Initial dilution'!C14</f>
        <v>-</v>
      </c>
      <c r="B16" s="45">
        <f>'Initial dilution'!D14</f>
        <v>0</v>
      </c>
      <c r="C16" s="26">
        <f>'Initial dilution'!H14</f>
        <v>0</v>
      </c>
      <c r="D16" s="68"/>
      <c r="E16" s="68"/>
      <c r="F16" s="29">
        <f t="shared" si="0"/>
        <v>0</v>
      </c>
      <c r="G16" s="27">
        <f t="shared" si="1"/>
        <v>0</v>
      </c>
      <c r="H16" s="28">
        <f t="shared" si="2"/>
        <v>50</v>
      </c>
      <c r="I16" s="27" t="e">
        <f t="shared" si="3"/>
        <v>#DIV/0!</v>
      </c>
      <c r="J16" s="46" t="e">
        <f t="shared" si="4"/>
        <v>#DIV/0!</v>
      </c>
      <c r="K16" s="41"/>
    </row>
    <row r="17" spans="1:11" x14ac:dyDescent="0.3">
      <c r="A17" s="4" t="str">
        <f>'Initial dilution'!C15</f>
        <v>-</v>
      </c>
      <c r="B17" s="4">
        <f>'Initial dilution'!D15</f>
        <v>0</v>
      </c>
      <c r="C17" s="23">
        <f>'Initial dilution'!H15</f>
        <v>0</v>
      </c>
      <c r="D17" s="66"/>
      <c r="E17" s="66"/>
      <c r="F17" s="6">
        <f t="shared" si="0"/>
        <v>0</v>
      </c>
      <c r="G17" s="21">
        <f t="shared" si="1"/>
        <v>0</v>
      </c>
      <c r="H17" s="20">
        <f t="shared" si="2"/>
        <v>50</v>
      </c>
      <c r="I17" s="21" t="e">
        <f t="shared" si="3"/>
        <v>#DIV/0!</v>
      </c>
      <c r="J17" s="43" t="e">
        <f t="shared" si="4"/>
        <v>#DIV/0!</v>
      </c>
      <c r="K17" s="41"/>
    </row>
    <row r="18" spans="1:11" x14ac:dyDescent="0.3">
      <c r="A18" s="4" t="str">
        <f>'Initial dilution'!C16</f>
        <v>-</v>
      </c>
      <c r="B18" s="4">
        <f>'Initial dilution'!D16</f>
        <v>0</v>
      </c>
      <c r="C18" s="10">
        <f>'Initial dilution'!H16</f>
        <v>0</v>
      </c>
      <c r="D18" s="67"/>
      <c r="E18" s="67"/>
      <c r="F18" s="6">
        <f t="shared" si="0"/>
        <v>0</v>
      </c>
      <c r="G18" s="24">
        <f t="shared" si="1"/>
        <v>0</v>
      </c>
      <c r="H18" s="20">
        <f t="shared" si="2"/>
        <v>50</v>
      </c>
      <c r="I18" s="24" t="e">
        <f t="shared" si="3"/>
        <v>#DIV/0!</v>
      </c>
      <c r="J18" s="44" t="e">
        <f t="shared" si="4"/>
        <v>#DIV/0!</v>
      </c>
      <c r="K18" s="41"/>
    </row>
    <row r="19" spans="1:11" x14ac:dyDescent="0.3">
      <c r="A19" s="4" t="str">
        <f>'Initial dilution'!C17</f>
        <v>-</v>
      </c>
      <c r="B19" s="4">
        <f>'Initial dilution'!D17</f>
        <v>0</v>
      </c>
      <c r="C19" s="10">
        <f>'Initial dilution'!H17</f>
        <v>0</v>
      </c>
      <c r="D19" s="67"/>
      <c r="E19" s="67"/>
      <c r="F19" s="6">
        <f t="shared" si="0"/>
        <v>0</v>
      </c>
      <c r="G19" s="24">
        <f t="shared" si="1"/>
        <v>0</v>
      </c>
      <c r="H19" s="20">
        <f t="shared" si="2"/>
        <v>50</v>
      </c>
      <c r="I19" s="24" t="e">
        <f t="shared" si="3"/>
        <v>#DIV/0!</v>
      </c>
      <c r="J19" s="44" t="e">
        <f t="shared" si="4"/>
        <v>#DIV/0!</v>
      </c>
      <c r="K19" s="41"/>
    </row>
    <row r="20" spans="1:11" x14ac:dyDescent="0.3">
      <c r="A20" s="45" t="str">
        <f>'Initial dilution'!C18</f>
        <v>-</v>
      </c>
      <c r="B20" s="45">
        <f>'Initial dilution'!D18</f>
        <v>0</v>
      </c>
      <c r="C20" s="26">
        <f>'Initial dilution'!H18</f>
        <v>0</v>
      </c>
      <c r="D20" s="68"/>
      <c r="E20" s="68"/>
      <c r="F20" s="29">
        <f t="shared" si="0"/>
        <v>0</v>
      </c>
      <c r="G20" s="27">
        <f t="shared" si="1"/>
        <v>0</v>
      </c>
      <c r="H20" s="28">
        <f t="shared" si="2"/>
        <v>50</v>
      </c>
      <c r="I20" s="27" t="e">
        <f t="shared" si="3"/>
        <v>#DIV/0!</v>
      </c>
      <c r="J20" s="46" t="e">
        <f t="shared" si="4"/>
        <v>#DIV/0!</v>
      </c>
      <c r="K20" s="41"/>
    </row>
    <row r="21" spans="1:11" x14ac:dyDescent="0.3">
      <c r="A21" s="4" t="str">
        <f>'Initial dilution'!C19</f>
        <v>-</v>
      </c>
      <c r="B21" s="4">
        <f>'Initial dilution'!D19</f>
        <v>0</v>
      </c>
      <c r="C21" s="23">
        <f>'Initial dilution'!H19</f>
        <v>0</v>
      </c>
      <c r="D21" s="66"/>
      <c r="E21" s="66"/>
      <c r="F21" s="6">
        <f t="shared" si="0"/>
        <v>0</v>
      </c>
      <c r="G21" s="21">
        <f t="shared" si="1"/>
        <v>0</v>
      </c>
      <c r="H21" s="20">
        <f t="shared" si="2"/>
        <v>50</v>
      </c>
      <c r="I21" s="21" t="e">
        <f t="shared" si="3"/>
        <v>#DIV/0!</v>
      </c>
      <c r="J21" s="43" t="e">
        <f t="shared" si="4"/>
        <v>#DIV/0!</v>
      </c>
      <c r="K21" s="41"/>
    </row>
    <row r="22" spans="1:11" x14ac:dyDescent="0.3">
      <c r="A22" s="4" t="str">
        <f>'Initial dilution'!C20</f>
        <v>-</v>
      </c>
      <c r="B22" s="4">
        <f>'Initial dilution'!D20</f>
        <v>0</v>
      </c>
      <c r="C22" s="10">
        <f>'Initial dilution'!H20</f>
        <v>0</v>
      </c>
      <c r="D22" s="67"/>
      <c r="E22" s="67"/>
      <c r="F22" s="6">
        <f t="shared" si="0"/>
        <v>0</v>
      </c>
      <c r="G22" s="24">
        <f t="shared" si="1"/>
        <v>0</v>
      </c>
      <c r="H22" s="20">
        <f t="shared" si="2"/>
        <v>50</v>
      </c>
      <c r="I22" s="24" t="e">
        <f t="shared" si="3"/>
        <v>#DIV/0!</v>
      </c>
      <c r="J22" s="44" t="e">
        <f t="shared" si="4"/>
        <v>#DIV/0!</v>
      </c>
      <c r="K22" s="41"/>
    </row>
    <row r="23" spans="1:11" x14ac:dyDescent="0.3">
      <c r="A23" s="4" t="str">
        <f>'Initial dilution'!C21</f>
        <v>-</v>
      </c>
      <c r="B23" s="4">
        <f>'Initial dilution'!D21</f>
        <v>0</v>
      </c>
      <c r="C23" s="10">
        <f>'Initial dilution'!H21</f>
        <v>0</v>
      </c>
      <c r="D23" s="67"/>
      <c r="E23" s="67"/>
      <c r="F23" s="6">
        <f t="shared" si="0"/>
        <v>0</v>
      </c>
      <c r="G23" s="24">
        <f t="shared" si="1"/>
        <v>0</v>
      </c>
      <c r="H23" s="20">
        <f t="shared" si="2"/>
        <v>50</v>
      </c>
      <c r="I23" s="24" t="e">
        <f t="shared" si="3"/>
        <v>#DIV/0!</v>
      </c>
      <c r="J23" s="44" t="e">
        <f t="shared" si="4"/>
        <v>#DIV/0!</v>
      </c>
      <c r="K23" s="41"/>
    </row>
    <row r="24" spans="1:11" x14ac:dyDescent="0.3">
      <c r="A24" s="45" t="str">
        <f>'Initial dilution'!C22</f>
        <v>-</v>
      </c>
      <c r="B24" s="45">
        <f>'Initial dilution'!D22</f>
        <v>0</v>
      </c>
      <c r="C24" s="26">
        <f>'Initial dilution'!H22</f>
        <v>0</v>
      </c>
      <c r="D24" s="68"/>
      <c r="E24" s="68"/>
      <c r="F24" s="29">
        <f t="shared" si="0"/>
        <v>0</v>
      </c>
      <c r="G24" s="27">
        <f t="shared" si="1"/>
        <v>0</v>
      </c>
      <c r="H24" s="28">
        <f t="shared" si="2"/>
        <v>50</v>
      </c>
      <c r="I24" s="27" t="e">
        <f t="shared" si="3"/>
        <v>#DIV/0!</v>
      </c>
      <c r="J24" s="46" t="e">
        <f t="shared" si="4"/>
        <v>#DIV/0!</v>
      </c>
      <c r="K24" s="41"/>
    </row>
    <row r="25" spans="1:11" x14ac:dyDescent="0.3">
      <c r="A25" s="4" t="str">
        <f>'Initial dilution'!C23</f>
        <v>-</v>
      </c>
      <c r="B25" s="4">
        <f>'Initial dilution'!D23</f>
        <v>0</v>
      </c>
      <c r="C25" s="23">
        <f>'Initial dilution'!H23</f>
        <v>0</v>
      </c>
      <c r="D25" s="66"/>
      <c r="E25" s="66"/>
      <c r="F25" s="6">
        <f t="shared" si="0"/>
        <v>0</v>
      </c>
      <c r="G25" s="21">
        <f t="shared" si="1"/>
        <v>0</v>
      </c>
      <c r="H25" s="20">
        <f t="shared" si="2"/>
        <v>50</v>
      </c>
      <c r="I25" s="21" t="e">
        <f t="shared" si="3"/>
        <v>#DIV/0!</v>
      </c>
      <c r="J25" s="43" t="e">
        <f t="shared" si="4"/>
        <v>#DIV/0!</v>
      </c>
      <c r="K25" s="41"/>
    </row>
    <row r="26" spans="1:11" x14ac:dyDescent="0.3">
      <c r="A26" s="4" t="str">
        <f>'Initial dilution'!C24</f>
        <v>-</v>
      </c>
      <c r="B26" s="4">
        <f>'Initial dilution'!D24</f>
        <v>0</v>
      </c>
      <c r="C26" s="10">
        <f>'Initial dilution'!H24</f>
        <v>0</v>
      </c>
      <c r="D26" s="67"/>
      <c r="E26" s="67"/>
      <c r="F26" s="6">
        <f t="shared" si="0"/>
        <v>0</v>
      </c>
      <c r="G26" s="24">
        <f t="shared" si="1"/>
        <v>0</v>
      </c>
      <c r="H26" s="20">
        <f t="shared" si="2"/>
        <v>50</v>
      </c>
      <c r="I26" s="24" t="e">
        <f t="shared" si="3"/>
        <v>#DIV/0!</v>
      </c>
      <c r="J26" s="44" t="e">
        <f t="shared" si="4"/>
        <v>#DIV/0!</v>
      </c>
      <c r="K26" s="41"/>
    </row>
    <row r="27" spans="1:11" x14ac:dyDescent="0.3">
      <c r="A27" s="4" t="str">
        <f>'Initial dilution'!C25</f>
        <v>-</v>
      </c>
      <c r="B27" s="4">
        <f>'Initial dilution'!D25</f>
        <v>0</v>
      </c>
      <c r="C27" s="10">
        <f>'Initial dilution'!H25</f>
        <v>0</v>
      </c>
      <c r="D27" s="67"/>
      <c r="E27" s="67"/>
      <c r="F27" s="6">
        <f t="shared" si="0"/>
        <v>0</v>
      </c>
      <c r="G27" s="24">
        <f t="shared" si="1"/>
        <v>0</v>
      </c>
      <c r="H27" s="20">
        <f t="shared" si="2"/>
        <v>50</v>
      </c>
      <c r="I27" s="24" t="e">
        <f t="shared" si="3"/>
        <v>#DIV/0!</v>
      </c>
      <c r="J27" s="44" t="e">
        <f t="shared" si="4"/>
        <v>#DIV/0!</v>
      </c>
      <c r="K27" s="41"/>
    </row>
    <row r="28" spans="1:11" x14ac:dyDescent="0.3">
      <c r="A28" s="45" t="str">
        <f>'Initial dilution'!C26</f>
        <v>-</v>
      </c>
      <c r="B28" s="45">
        <f>'Initial dilution'!D26</f>
        <v>0</v>
      </c>
      <c r="C28" s="26">
        <f>'Initial dilution'!H26</f>
        <v>0</v>
      </c>
      <c r="D28" s="68"/>
      <c r="E28" s="68"/>
      <c r="F28" s="29">
        <f t="shared" si="0"/>
        <v>0</v>
      </c>
      <c r="G28" s="27">
        <f t="shared" si="1"/>
        <v>0</v>
      </c>
      <c r="H28" s="28">
        <f t="shared" si="2"/>
        <v>50</v>
      </c>
      <c r="I28" s="27" t="e">
        <f t="shared" si="3"/>
        <v>#DIV/0!</v>
      </c>
      <c r="J28" s="46" t="e">
        <f t="shared" si="4"/>
        <v>#DIV/0!</v>
      </c>
      <c r="K28" s="41"/>
    </row>
    <row r="29" spans="1:11" x14ac:dyDescent="0.3">
      <c r="A29" s="4" t="str">
        <f>'Initial dilution'!C27</f>
        <v>-</v>
      </c>
      <c r="B29" s="4">
        <f>'Initial dilution'!D27</f>
        <v>0</v>
      </c>
      <c r="C29" s="23">
        <f>'Initial dilution'!H27</f>
        <v>0</v>
      </c>
      <c r="D29" s="66"/>
      <c r="E29" s="66"/>
      <c r="F29" s="6">
        <f t="shared" si="0"/>
        <v>0</v>
      </c>
      <c r="G29" s="21">
        <f t="shared" si="1"/>
        <v>0</v>
      </c>
      <c r="H29" s="20">
        <f t="shared" si="2"/>
        <v>50</v>
      </c>
      <c r="I29" s="21" t="e">
        <f t="shared" si="3"/>
        <v>#DIV/0!</v>
      </c>
      <c r="J29" s="43" t="e">
        <f t="shared" si="4"/>
        <v>#DIV/0!</v>
      </c>
      <c r="K29" s="41"/>
    </row>
    <row r="30" spans="1:11" x14ac:dyDescent="0.3">
      <c r="A30" s="4" t="str">
        <f>'Initial dilution'!C28</f>
        <v>-</v>
      </c>
      <c r="B30" s="4">
        <f>'Initial dilution'!D28</f>
        <v>0</v>
      </c>
      <c r="C30" s="10">
        <f>'Initial dilution'!H28</f>
        <v>0</v>
      </c>
      <c r="D30" s="67"/>
      <c r="E30" s="67"/>
      <c r="F30" s="6">
        <f t="shared" si="0"/>
        <v>0</v>
      </c>
      <c r="G30" s="24">
        <f t="shared" si="1"/>
        <v>0</v>
      </c>
      <c r="H30" s="20">
        <f t="shared" si="2"/>
        <v>50</v>
      </c>
      <c r="I30" s="24" t="e">
        <f t="shared" si="3"/>
        <v>#DIV/0!</v>
      </c>
      <c r="J30" s="44" t="e">
        <f t="shared" si="4"/>
        <v>#DIV/0!</v>
      </c>
      <c r="K30" s="41"/>
    </row>
    <row r="31" spans="1:11" x14ac:dyDescent="0.3">
      <c r="A31" s="4" t="str">
        <f>'Initial dilution'!C29</f>
        <v>-</v>
      </c>
      <c r="B31" s="4">
        <f>'Initial dilution'!D29</f>
        <v>0</v>
      </c>
      <c r="C31" s="10">
        <f>'Initial dilution'!H29</f>
        <v>0</v>
      </c>
      <c r="D31" s="67"/>
      <c r="E31" s="67"/>
      <c r="F31" s="6">
        <f t="shared" si="0"/>
        <v>0</v>
      </c>
      <c r="G31" s="24">
        <f t="shared" si="1"/>
        <v>0</v>
      </c>
      <c r="H31" s="20">
        <f t="shared" si="2"/>
        <v>50</v>
      </c>
      <c r="I31" s="24" t="e">
        <f t="shared" si="3"/>
        <v>#DIV/0!</v>
      </c>
      <c r="J31" s="44" t="e">
        <f t="shared" si="4"/>
        <v>#DIV/0!</v>
      </c>
      <c r="K31" s="41"/>
    </row>
    <row r="32" spans="1:11" x14ac:dyDescent="0.3">
      <c r="A32" s="45" t="str">
        <f>'Initial dilution'!C30</f>
        <v>-</v>
      </c>
      <c r="B32" s="45">
        <f>'Initial dilution'!D30</f>
        <v>0</v>
      </c>
      <c r="C32" s="26">
        <f>'Initial dilution'!H30</f>
        <v>0</v>
      </c>
      <c r="D32" s="68"/>
      <c r="E32" s="68"/>
      <c r="F32" s="29">
        <f t="shared" si="0"/>
        <v>0</v>
      </c>
      <c r="G32" s="27">
        <f t="shared" si="1"/>
        <v>0</v>
      </c>
      <c r="H32" s="28">
        <f t="shared" si="2"/>
        <v>50</v>
      </c>
      <c r="I32" s="27" t="e">
        <f t="shared" si="3"/>
        <v>#DIV/0!</v>
      </c>
      <c r="J32" s="46" t="e">
        <f t="shared" si="4"/>
        <v>#DIV/0!</v>
      </c>
      <c r="K32" s="41"/>
    </row>
    <row r="33" spans="1:11" x14ac:dyDescent="0.3">
      <c r="A33" s="4" t="str">
        <f>'Initial dilution'!C31</f>
        <v>-</v>
      </c>
      <c r="B33" s="4">
        <f>'Initial dilution'!D31</f>
        <v>0</v>
      </c>
      <c r="C33" s="23">
        <f>'Initial dilution'!H31</f>
        <v>0</v>
      </c>
      <c r="D33" s="66"/>
      <c r="E33" s="66"/>
      <c r="F33" s="6">
        <f t="shared" si="0"/>
        <v>0</v>
      </c>
      <c r="G33" s="21">
        <f t="shared" si="1"/>
        <v>0</v>
      </c>
      <c r="H33" s="20">
        <f t="shared" si="2"/>
        <v>50</v>
      </c>
      <c r="I33" s="21" t="e">
        <f t="shared" si="3"/>
        <v>#DIV/0!</v>
      </c>
      <c r="J33" s="43" t="e">
        <f t="shared" si="4"/>
        <v>#DIV/0!</v>
      </c>
      <c r="K33" s="41"/>
    </row>
    <row r="34" spans="1:11" x14ac:dyDescent="0.3">
      <c r="A34" s="4" t="str">
        <f>'Initial dilution'!C32</f>
        <v>-</v>
      </c>
      <c r="B34" s="4">
        <f>'Initial dilution'!D32</f>
        <v>0</v>
      </c>
      <c r="C34" s="10">
        <f>'Initial dilution'!H32</f>
        <v>0</v>
      </c>
      <c r="D34" s="67"/>
      <c r="E34" s="67"/>
      <c r="F34" s="6">
        <f t="shared" si="0"/>
        <v>0</v>
      </c>
      <c r="G34" s="24">
        <f t="shared" si="1"/>
        <v>0</v>
      </c>
      <c r="H34" s="20">
        <f t="shared" si="2"/>
        <v>50</v>
      </c>
      <c r="I34" s="24" t="e">
        <f t="shared" si="3"/>
        <v>#DIV/0!</v>
      </c>
      <c r="J34" s="44" t="e">
        <f t="shared" si="4"/>
        <v>#DIV/0!</v>
      </c>
      <c r="K34" s="41"/>
    </row>
    <row r="35" spans="1:11" x14ac:dyDescent="0.3">
      <c r="A35" s="4" t="str">
        <f>'Initial dilution'!C33</f>
        <v>-</v>
      </c>
      <c r="B35" s="4">
        <f>'Initial dilution'!D33</f>
        <v>0</v>
      </c>
      <c r="C35" s="10">
        <f>'Initial dilution'!H33</f>
        <v>0</v>
      </c>
      <c r="D35" s="67"/>
      <c r="E35" s="67"/>
      <c r="F35" s="6">
        <f t="shared" si="0"/>
        <v>0</v>
      </c>
      <c r="G35" s="24">
        <f t="shared" si="1"/>
        <v>0</v>
      </c>
      <c r="H35" s="20">
        <f t="shared" si="2"/>
        <v>50</v>
      </c>
      <c r="I35" s="24" t="e">
        <f t="shared" si="3"/>
        <v>#DIV/0!</v>
      </c>
      <c r="J35" s="44" t="e">
        <f t="shared" si="4"/>
        <v>#DIV/0!</v>
      </c>
      <c r="K35" s="41"/>
    </row>
    <row r="36" spans="1:11" x14ac:dyDescent="0.3">
      <c r="A36" s="45" t="str">
        <f>'Initial dilution'!C34</f>
        <v>-</v>
      </c>
      <c r="B36" s="45">
        <f>'Initial dilution'!D34</f>
        <v>0</v>
      </c>
      <c r="C36" s="26">
        <f>'Initial dilution'!H34</f>
        <v>0</v>
      </c>
      <c r="D36" s="68"/>
      <c r="E36" s="68"/>
      <c r="F36" s="29">
        <f t="shared" si="0"/>
        <v>0</v>
      </c>
      <c r="G36" s="27">
        <f t="shared" si="1"/>
        <v>0</v>
      </c>
      <c r="H36" s="28">
        <f t="shared" si="2"/>
        <v>50</v>
      </c>
      <c r="I36" s="27" t="e">
        <f t="shared" si="3"/>
        <v>#DIV/0!</v>
      </c>
      <c r="J36" s="46" t="e">
        <f t="shared" si="4"/>
        <v>#DIV/0!</v>
      </c>
      <c r="K36" s="41"/>
    </row>
    <row r="37" spans="1:11" x14ac:dyDescent="0.3">
      <c r="A37" s="4" t="str">
        <f>'Initial dilution'!C35</f>
        <v>-</v>
      </c>
      <c r="B37" s="4">
        <f>'Initial dilution'!D35</f>
        <v>0</v>
      </c>
      <c r="C37" s="23">
        <f>'Initial dilution'!H35</f>
        <v>0</v>
      </c>
      <c r="D37" s="66"/>
      <c r="E37" s="66"/>
      <c r="F37" s="6">
        <f t="shared" si="0"/>
        <v>0</v>
      </c>
      <c r="G37" s="21">
        <f t="shared" si="1"/>
        <v>0</v>
      </c>
      <c r="H37" s="20">
        <f t="shared" si="2"/>
        <v>50</v>
      </c>
      <c r="I37" s="21" t="e">
        <f t="shared" si="3"/>
        <v>#DIV/0!</v>
      </c>
      <c r="J37" s="43" t="e">
        <f t="shared" si="4"/>
        <v>#DIV/0!</v>
      </c>
      <c r="K37" s="41"/>
    </row>
    <row r="38" spans="1:11" x14ac:dyDescent="0.3">
      <c r="A38" s="4" t="str">
        <f>'Initial dilution'!C36</f>
        <v>-</v>
      </c>
      <c r="B38" s="4">
        <f>'Initial dilution'!D36</f>
        <v>0</v>
      </c>
      <c r="C38" s="10">
        <f>'Initial dilution'!H36</f>
        <v>0</v>
      </c>
      <c r="D38" s="67"/>
      <c r="E38" s="67"/>
      <c r="F38" s="6">
        <f t="shared" si="0"/>
        <v>0</v>
      </c>
      <c r="G38" s="24">
        <f t="shared" si="1"/>
        <v>0</v>
      </c>
      <c r="H38" s="20">
        <f t="shared" si="2"/>
        <v>50</v>
      </c>
      <c r="I38" s="24" t="e">
        <f t="shared" si="3"/>
        <v>#DIV/0!</v>
      </c>
      <c r="J38" s="44" t="e">
        <f t="shared" si="4"/>
        <v>#DIV/0!</v>
      </c>
      <c r="K38" s="41"/>
    </row>
    <row r="39" spans="1:11" x14ac:dyDescent="0.3">
      <c r="A39" s="4" t="str">
        <f>'Initial dilution'!C37</f>
        <v>-</v>
      </c>
      <c r="B39" s="4">
        <f>'Initial dilution'!D37</f>
        <v>0</v>
      </c>
      <c r="C39" s="10">
        <f>'Initial dilution'!H37</f>
        <v>0</v>
      </c>
      <c r="D39" s="67"/>
      <c r="E39" s="67"/>
      <c r="F39" s="6">
        <f t="shared" si="0"/>
        <v>0</v>
      </c>
      <c r="G39" s="24">
        <f t="shared" si="1"/>
        <v>0</v>
      </c>
      <c r="H39" s="20">
        <f t="shared" si="2"/>
        <v>50</v>
      </c>
      <c r="I39" s="24" t="e">
        <f t="shared" si="3"/>
        <v>#DIV/0!</v>
      </c>
      <c r="J39" s="44" t="e">
        <f t="shared" si="4"/>
        <v>#DIV/0!</v>
      </c>
      <c r="K39" s="41"/>
    </row>
    <row r="40" spans="1:11" x14ac:dyDescent="0.3">
      <c r="A40" s="45" t="str">
        <f>'Initial dilution'!C38</f>
        <v>-</v>
      </c>
      <c r="B40" s="45">
        <f>'Initial dilution'!D38</f>
        <v>0</v>
      </c>
      <c r="C40" s="26">
        <f>'Initial dilution'!H38</f>
        <v>0</v>
      </c>
      <c r="D40" s="68"/>
      <c r="E40" s="68"/>
      <c r="F40" s="29">
        <f t="shared" si="0"/>
        <v>0</v>
      </c>
      <c r="G40" s="27">
        <f t="shared" si="1"/>
        <v>0</v>
      </c>
      <c r="H40" s="28">
        <f t="shared" si="2"/>
        <v>50</v>
      </c>
      <c r="I40" s="27" t="e">
        <f t="shared" si="3"/>
        <v>#DIV/0!</v>
      </c>
      <c r="J40" s="46" t="e">
        <f t="shared" si="4"/>
        <v>#DIV/0!</v>
      </c>
      <c r="K40" s="41"/>
    </row>
    <row r="41" spans="1:11" hidden="1" x14ac:dyDescent="0.3">
      <c r="A41" s="4" t="str">
        <f>'Initial dilution'!C39</f>
        <v>-</v>
      </c>
      <c r="B41" s="4">
        <f>'Initial dilution'!D39</f>
        <v>0</v>
      </c>
      <c r="C41" s="23">
        <f>'Initial dilution'!H39</f>
        <v>0</v>
      </c>
      <c r="D41" s="66"/>
      <c r="E41" s="66"/>
      <c r="F41" s="6">
        <f t="shared" si="0"/>
        <v>0</v>
      </c>
      <c r="G41" s="21">
        <f t="shared" si="1"/>
        <v>0</v>
      </c>
      <c r="H41" s="20">
        <f t="shared" si="2"/>
        <v>50</v>
      </c>
      <c r="I41" s="21" t="e">
        <f t="shared" si="3"/>
        <v>#DIV/0!</v>
      </c>
      <c r="J41" s="43" t="e">
        <f t="shared" si="4"/>
        <v>#DIV/0!</v>
      </c>
      <c r="K41" s="41"/>
    </row>
    <row r="42" spans="1:11" hidden="1" x14ac:dyDescent="0.3">
      <c r="A42" s="4" t="str">
        <f>'Initial dilution'!C40</f>
        <v>-</v>
      </c>
      <c r="B42" s="4">
        <f>'Initial dilution'!D40</f>
        <v>0</v>
      </c>
      <c r="C42" s="10">
        <f>'Initial dilution'!H40</f>
        <v>0</v>
      </c>
      <c r="D42" s="67"/>
      <c r="E42" s="67"/>
      <c r="F42" s="6">
        <f t="shared" si="0"/>
        <v>0</v>
      </c>
      <c r="G42" s="24">
        <f t="shared" si="1"/>
        <v>0</v>
      </c>
      <c r="H42" s="20">
        <f t="shared" si="2"/>
        <v>50</v>
      </c>
      <c r="I42" s="24" t="e">
        <f t="shared" si="3"/>
        <v>#DIV/0!</v>
      </c>
      <c r="J42" s="44" t="e">
        <f t="shared" si="4"/>
        <v>#DIV/0!</v>
      </c>
      <c r="K42" s="41"/>
    </row>
    <row r="43" spans="1:11" hidden="1" x14ac:dyDescent="0.3">
      <c r="A43" s="4" t="str">
        <f>'Initial dilution'!C41</f>
        <v>-</v>
      </c>
      <c r="B43" s="4">
        <f>'Initial dilution'!D41</f>
        <v>0</v>
      </c>
      <c r="C43" s="10">
        <f>'Initial dilution'!H41</f>
        <v>0</v>
      </c>
      <c r="D43" s="67"/>
      <c r="E43" s="67"/>
      <c r="F43" s="6">
        <f t="shared" si="0"/>
        <v>0</v>
      </c>
      <c r="G43" s="24">
        <f t="shared" si="1"/>
        <v>0</v>
      </c>
      <c r="H43" s="20">
        <f t="shared" si="2"/>
        <v>50</v>
      </c>
      <c r="I43" s="24" t="e">
        <f t="shared" si="3"/>
        <v>#DIV/0!</v>
      </c>
      <c r="J43" s="44" t="e">
        <f t="shared" si="4"/>
        <v>#DIV/0!</v>
      </c>
      <c r="K43" s="41"/>
    </row>
    <row r="44" spans="1:11" hidden="1" x14ac:dyDescent="0.3">
      <c r="A44" s="45" t="str">
        <f>'Initial dilution'!C42</f>
        <v>-</v>
      </c>
      <c r="B44" s="45">
        <f>'Initial dilution'!D42</f>
        <v>0</v>
      </c>
      <c r="C44" s="26">
        <f>'Initial dilution'!H42</f>
        <v>0</v>
      </c>
      <c r="D44" s="68"/>
      <c r="E44" s="68"/>
      <c r="F44" s="29">
        <f t="shared" si="0"/>
        <v>0</v>
      </c>
      <c r="G44" s="27">
        <f t="shared" si="1"/>
        <v>0</v>
      </c>
      <c r="H44" s="28">
        <f t="shared" si="2"/>
        <v>50</v>
      </c>
      <c r="I44" s="27" t="e">
        <f t="shared" si="3"/>
        <v>#DIV/0!</v>
      </c>
      <c r="J44" s="46" t="e">
        <f t="shared" si="4"/>
        <v>#DIV/0!</v>
      </c>
      <c r="K44" s="41"/>
    </row>
    <row r="45" spans="1:11" hidden="1" x14ac:dyDescent="0.3">
      <c r="A45" s="4" t="str">
        <f>'Initial dilution'!C43</f>
        <v>-</v>
      </c>
      <c r="B45" s="4">
        <f>'Initial dilution'!D43</f>
        <v>0</v>
      </c>
      <c r="C45" s="23">
        <f>'Initial dilution'!H43</f>
        <v>0</v>
      </c>
      <c r="D45" s="66"/>
      <c r="E45" s="66"/>
      <c r="F45" s="6">
        <f t="shared" ref="F45:F76" si="5">$E45*$J$3</f>
        <v>0</v>
      </c>
      <c r="G45" s="21">
        <f t="shared" ref="G45:G76" si="6">IF($F45&gt;0, $J$4*$J$5/$F45, 0)</f>
        <v>0</v>
      </c>
      <c r="H45" s="20">
        <f t="shared" ref="H45:H76" si="7">$J$5-G45</f>
        <v>50</v>
      </c>
      <c r="I45" s="21" t="e">
        <f t="shared" ref="I45:I76" si="8">C45/MAX($C:$C)</f>
        <v>#DIV/0!</v>
      </c>
      <c r="J45" s="43" t="e">
        <f t="shared" ref="J45:J76" si="9">$I45*$J$6</f>
        <v>#DIV/0!</v>
      </c>
      <c r="K45" s="41"/>
    </row>
    <row r="46" spans="1:11" hidden="1" x14ac:dyDescent="0.3">
      <c r="A46" s="4" t="str">
        <f>'Initial dilution'!C44</f>
        <v>-</v>
      </c>
      <c r="B46" s="4">
        <f>'Initial dilution'!D44</f>
        <v>0</v>
      </c>
      <c r="C46" s="10">
        <f>'Initial dilution'!H44</f>
        <v>0</v>
      </c>
      <c r="D46" s="67"/>
      <c r="E46" s="67"/>
      <c r="F46" s="6">
        <f t="shared" si="5"/>
        <v>0</v>
      </c>
      <c r="G46" s="24">
        <f t="shared" si="6"/>
        <v>0</v>
      </c>
      <c r="H46" s="20">
        <f t="shared" si="7"/>
        <v>50</v>
      </c>
      <c r="I46" s="24" t="e">
        <f t="shared" si="8"/>
        <v>#DIV/0!</v>
      </c>
      <c r="J46" s="44" t="e">
        <f t="shared" si="9"/>
        <v>#DIV/0!</v>
      </c>
      <c r="K46" s="41"/>
    </row>
    <row r="47" spans="1:11" hidden="1" x14ac:dyDescent="0.3">
      <c r="A47" s="4" t="str">
        <f>'Initial dilution'!C45</f>
        <v>-</v>
      </c>
      <c r="B47" s="4">
        <f>'Initial dilution'!D45</f>
        <v>0</v>
      </c>
      <c r="C47" s="10">
        <f>'Initial dilution'!H45</f>
        <v>0</v>
      </c>
      <c r="D47" s="67"/>
      <c r="E47" s="67"/>
      <c r="F47" s="6">
        <f t="shared" si="5"/>
        <v>0</v>
      </c>
      <c r="G47" s="24">
        <f t="shared" si="6"/>
        <v>0</v>
      </c>
      <c r="H47" s="20">
        <f t="shared" si="7"/>
        <v>50</v>
      </c>
      <c r="I47" s="24" t="e">
        <f t="shared" si="8"/>
        <v>#DIV/0!</v>
      </c>
      <c r="J47" s="44" t="e">
        <f t="shared" si="9"/>
        <v>#DIV/0!</v>
      </c>
      <c r="K47" s="41"/>
    </row>
    <row r="48" spans="1:11" hidden="1" x14ac:dyDescent="0.3">
      <c r="A48" s="45" t="str">
        <f>'Initial dilution'!C46</f>
        <v>-</v>
      </c>
      <c r="B48" s="45">
        <f>'Initial dilution'!D46</f>
        <v>0</v>
      </c>
      <c r="C48" s="26">
        <f>'Initial dilution'!H46</f>
        <v>0</v>
      </c>
      <c r="D48" s="68"/>
      <c r="E48" s="68"/>
      <c r="F48" s="29">
        <f t="shared" si="5"/>
        <v>0</v>
      </c>
      <c r="G48" s="27">
        <f t="shared" si="6"/>
        <v>0</v>
      </c>
      <c r="H48" s="28">
        <f t="shared" si="7"/>
        <v>50</v>
      </c>
      <c r="I48" s="27" t="e">
        <f t="shared" si="8"/>
        <v>#DIV/0!</v>
      </c>
      <c r="J48" s="46" t="e">
        <f t="shared" si="9"/>
        <v>#DIV/0!</v>
      </c>
      <c r="K48" s="41"/>
    </row>
    <row r="49" spans="1:11" hidden="1" x14ac:dyDescent="0.3">
      <c r="A49" s="4" t="str">
        <f>'Initial dilution'!C47</f>
        <v>-</v>
      </c>
      <c r="B49" s="4">
        <f>'Initial dilution'!D47</f>
        <v>0</v>
      </c>
      <c r="C49" s="23">
        <f>'Initial dilution'!H47</f>
        <v>0</v>
      </c>
      <c r="D49" s="66"/>
      <c r="E49" s="66"/>
      <c r="F49" s="6">
        <f t="shared" si="5"/>
        <v>0</v>
      </c>
      <c r="G49" s="21">
        <f t="shared" si="6"/>
        <v>0</v>
      </c>
      <c r="H49" s="20">
        <f t="shared" si="7"/>
        <v>50</v>
      </c>
      <c r="I49" s="21" t="e">
        <f t="shared" si="8"/>
        <v>#DIV/0!</v>
      </c>
      <c r="J49" s="43" t="e">
        <f t="shared" si="9"/>
        <v>#DIV/0!</v>
      </c>
      <c r="K49" s="41"/>
    </row>
    <row r="50" spans="1:11" hidden="1" x14ac:dyDescent="0.3">
      <c r="A50" s="4" t="str">
        <f>'Initial dilution'!C48</f>
        <v>-</v>
      </c>
      <c r="B50" s="4">
        <f>'Initial dilution'!D48</f>
        <v>0</v>
      </c>
      <c r="C50" s="10">
        <f>'Initial dilution'!H48</f>
        <v>0</v>
      </c>
      <c r="D50" s="67"/>
      <c r="E50" s="67"/>
      <c r="F50" s="6">
        <f t="shared" si="5"/>
        <v>0</v>
      </c>
      <c r="G50" s="24">
        <f t="shared" si="6"/>
        <v>0</v>
      </c>
      <c r="H50" s="20">
        <f t="shared" si="7"/>
        <v>50</v>
      </c>
      <c r="I50" s="24" t="e">
        <f t="shared" si="8"/>
        <v>#DIV/0!</v>
      </c>
      <c r="J50" s="44" t="e">
        <f t="shared" si="9"/>
        <v>#DIV/0!</v>
      </c>
      <c r="K50" s="41"/>
    </row>
    <row r="51" spans="1:11" hidden="1" x14ac:dyDescent="0.3">
      <c r="A51" s="4" t="str">
        <f>'Initial dilution'!C49</f>
        <v>-</v>
      </c>
      <c r="B51" s="4">
        <f>'Initial dilution'!D49</f>
        <v>0</v>
      </c>
      <c r="C51" s="10">
        <f>'Initial dilution'!H49</f>
        <v>0</v>
      </c>
      <c r="D51" s="67"/>
      <c r="E51" s="67"/>
      <c r="F51" s="6">
        <f t="shared" si="5"/>
        <v>0</v>
      </c>
      <c r="G51" s="24">
        <f t="shared" si="6"/>
        <v>0</v>
      </c>
      <c r="H51" s="20">
        <f t="shared" si="7"/>
        <v>50</v>
      </c>
      <c r="I51" s="24" t="e">
        <f t="shared" si="8"/>
        <v>#DIV/0!</v>
      </c>
      <c r="J51" s="44" t="e">
        <f t="shared" si="9"/>
        <v>#DIV/0!</v>
      </c>
      <c r="K51" s="41"/>
    </row>
    <row r="52" spans="1:11" hidden="1" x14ac:dyDescent="0.3">
      <c r="A52" s="45" t="str">
        <f>'Initial dilution'!C50</f>
        <v>-</v>
      </c>
      <c r="B52" s="45">
        <f>'Initial dilution'!D50</f>
        <v>0</v>
      </c>
      <c r="C52" s="26">
        <f>'Initial dilution'!H50</f>
        <v>0</v>
      </c>
      <c r="D52" s="68"/>
      <c r="E52" s="68"/>
      <c r="F52" s="29">
        <f t="shared" si="5"/>
        <v>0</v>
      </c>
      <c r="G52" s="27">
        <f t="shared" si="6"/>
        <v>0</v>
      </c>
      <c r="H52" s="28">
        <f t="shared" si="7"/>
        <v>50</v>
      </c>
      <c r="I52" s="27" t="e">
        <f t="shared" si="8"/>
        <v>#DIV/0!</v>
      </c>
      <c r="J52" s="46" t="e">
        <f t="shared" si="9"/>
        <v>#DIV/0!</v>
      </c>
      <c r="K52" s="41"/>
    </row>
    <row r="53" spans="1:11" hidden="1" x14ac:dyDescent="0.3">
      <c r="A53" s="4" t="str">
        <f>'Initial dilution'!C51</f>
        <v>-</v>
      </c>
      <c r="B53" s="4">
        <f>'Initial dilution'!D51</f>
        <v>0</v>
      </c>
      <c r="C53" s="23">
        <f>'Initial dilution'!H51</f>
        <v>0</v>
      </c>
      <c r="D53" s="66"/>
      <c r="E53" s="66"/>
      <c r="F53" s="6">
        <f t="shared" si="5"/>
        <v>0</v>
      </c>
      <c r="G53" s="21">
        <f t="shared" si="6"/>
        <v>0</v>
      </c>
      <c r="H53" s="20">
        <f t="shared" si="7"/>
        <v>50</v>
      </c>
      <c r="I53" s="21" t="e">
        <f t="shared" si="8"/>
        <v>#DIV/0!</v>
      </c>
      <c r="J53" s="43" t="e">
        <f t="shared" si="9"/>
        <v>#DIV/0!</v>
      </c>
      <c r="K53" s="41"/>
    </row>
    <row r="54" spans="1:11" hidden="1" x14ac:dyDescent="0.3">
      <c r="A54" s="4" t="str">
        <f>'Initial dilution'!C52</f>
        <v>-</v>
      </c>
      <c r="B54" s="4">
        <f>'Initial dilution'!D52</f>
        <v>0</v>
      </c>
      <c r="C54" s="10">
        <f>'Initial dilution'!H52</f>
        <v>0</v>
      </c>
      <c r="D54" s="67"/>
      <c r="E54" s="67"/>
      <c r="F54" s="6">
        <f t="shared" si="5"/>
        <v>0</v>
      </c>
      <c r="G54" s="24">
        <f t="shared" si="6"/>
        <v>0</v>
      </c>
      <c r="H54" s="20">
        <f t="shared" si="7"/>
        <v>50</v>
      </c>
      <c r="I54" s="24" t="e">
        <f t="shared" si="8"/>
        <v>#DIV/0!</v>
      </c>
      <c r="J54" s="44" t="e">
        <f t="shared" si="9"/>
        <v>#DIV/0!</v>
      </c>
      <c r="K54" s="41"/>
    </row>
    <row r="55" spans="1:11" hidden="1" x14ac:dyDescent="0.3">
      <c r="A55" s="4" t="str">
        <f>'Initial dilution'!C53</f>
        <v>-</v>
      </c>
      <c r="B55" s="4">
        <f>'Initial dilution'!D53</f>
        <v>0</v>
      </c>
      <c r="C55" s="10">
        <f>'Initial dilution'!H53</f>
        <v>0</v>
      </c>
      <c r="D55" s="67"/>
      <c r="E55" s="67"/>
      <c r="F55" s="6">
        <f t="shared" si="5"/>
        <v>0</v>
      </c>
      <c r="G55" s="24">
        <f t="shared" si="6"/>
        <v>0</v>
      </c>
      <c r="H55" s="20">
        <f t="shared" si="7"/>
        <v>50</v>
      </c>
      <c r="I55" s="24" t="e">
        <f t="shared" si="8"/>
        <v>#DIV/0!</v>
      </c>
      <c r="J55" s="44" t="e">
        <f t="shared" si="9"/>
        <v>#DIV/0!</v>
      </c>
      <c r="K55" s="41"/>
    </row>
    <row r="56" spans="1:11" hidden="1" x14ac:dyDescent="0.3">
      <c r="A56" s="45" t="str">
        <f>'Initial dilution'!C54</f>
        <v>-</v>
      </c>
      <c r="B56" s="45">
        <f>'Initial dilution'!D54</f>
        <v>0</v>
      </c>
      <c r="C56" s="26">
        <f>'Initial dilution'!H54</f>
        <v>0</v>
      </c>
      <c r="D56" s="68"/>
      <c r="E56" s="68"/>
      <c r="F56" s="29">
        <f t="shared" si="5"/>
        <v>0</v>
      </c>
      <c r="G56" s="27">
        <f t="shared" si="6"/>
        <v>0</v>
      </c>
      <c r="H56" s="28">
        <f t="shared" si="7"/>
        <v>50</v>
      </c>
      <c r="I56" s="27" t="e">
        <f t="shared" si="8"/>
        <v>#DIV/0!</v>
      </c>
      <c r="J56" s="46" t="e">
        <f t="shared" si="9"/>
        <v>#DIV/0!</v>
      </c>
      <c r="K56" s="41"/>
    </row>
    <row r="57" spans="1:11" hidden="1" x14ac:dyDescent="0.3">
      <c r="A57" s="4" t="str">
        <f>'Initial dilution'!C55</f>
        <v>-</v>
      </c>
      <c r="B57" s="4">
        <f>'Initial dilution'!D55</f>
        <v>0</v>
      </c>
      <c r="C57" s="23">
        <f>'Initial dilution'!H55</f>
        <v>0</v>
      </c>
      <c r="D57" s="66"/>
      <c r="E57" s="66"/>
      <c r="F57" s="6">
        <f t="shared" si="5"/>
        <v>0</v>
      </c>
      <c r="G57" s="21">
        <f t="shared" si="6"/>
        <v>0</v>
      </c>
      <c r="H57" s="20">
        <f t="shared" si="7"/>
        <v>50</v>
      </c>
      <c r="I57" s="21" t="e">
        <f t="shared" si="8"/>
        <v>#DIV/0!</v>
      </c>
      <c r="J57" s="43" t="e">
        <f t="shared" si="9"/>
        <v>#DIV/0!</v>
      </c>
      <c r="K57" s="41"/>
    </row>
    <row r="58" spans="1:11" hidden="1" x14ac:dyDescent="0.3">
      <c r="A58" s="4" t="str">
        <f>'Initial dilution'!C56</f>
        <v>-</v>
      </c>
      <c r="B58" s="4">
        <f>'Initial dilution'!D56</f>
        <v>0</v>
      </c>
      <c r="C58" s="10">
        <f>'Initial dilution'!H56</f>
        <v>0</v>
      </c>
      <c r="D58" s="67"/>
      <c r="E58" s="67"/>
      <c r="F58" s="6">
        <f t="shared" si="5"/>
        <v>0</v>
      </c>
      <c r="G58" s="24">
        <f t="shared" si="6"/>
        <v>0</v>
      </c>
      <c r="H58" s="20">
        <f t="shared" si="7"/>
        <v>50</v>
      </c>
      <c r="I58" s="24" t="e">
        <f t="shared" si="8"/>
        <v>#DIV/0!</v>
      </c>
      <c r="J58" s="44" t="e">
        <f t="shared" si="9"/>
        <v>#DIV/0!</v>
      </c>
      <c r="K58" s="41"/>
    </row>
    <row r="59" spans="1:11" hidden="1" x14ac:dyDescent="0.3">
      <c r="A59" s="4" t="str">
        <f>'Initial dilution'!C57</f>
        <v>-</v>
      </c>
      <c r="B59" s="4">
        <f>'Initial dilution'!D57</f>
        <v>0</v>
      </c>
      <c r="C59" s="10">
        <f>'Initial dilution'!H57</f>
        <v>0</v>
      </c>
      <c r="D59" s="67"/>
      <c r="E59" s="67"/>
      <c r="F59" s="6">
        <f t="shared" si="5"/>
        <v>0</v>
      </c>
      <c r="G59" s="24">
        <f t="shared" si="6"/>
        <v>0</v>
      </c>
      <c r="H59" s="20">
        <f t="shared" si="7"/>
        <v>50</v>
      </c>
      <c r="I59" s="24" t="e">
        <f t="shared" si="8"/>
        <v>#DIV/0!</v>
      </c>
      <c r="J59" s="44" t="e">
        <f t="shared" si="9"/>
        <v>#DIV/0!</v>
      </c>
      <c r="K59" s="41"/>
    </row>
    <row r="60" spans="1:11" hidden="1" x14ac:dyDescent="0.3">
      <c r="A60" s="45" t="str">
        <f>'Initial dilution'!C58</f>
        <v>-</v>
      </c>
      <c r="B60" s="45">
        <f>'Initial dilution'!D58</f>
        <v>0</v>
      </c>
      <c r="C60" s="26">
        <f>'Initial dilution'!H58</f>
        <v>0</v>
      </c>
      <c r="D60" s="68"/>
      <c r="E60" s="68"/>
      <c r="F60" s="29">
        <f t="shared" si="5"/>
        <v>0</v>
      </c>
      <c r="G60" s="27">
        <f t="shared" si="6"/>
        <v>0</v>
      </c>
      <c r="H60" s="28">
        <f t="shared" si="7"/>
        <v>50</v>
      </c>
      <c r="I60" s="27" t="e">
        <f t="shared" si="8"/>
        <v>#DIV/0!</v>
      </c>
      <c r="J60" s="46" t="e">
        <f t="shared" si="9"/>
        <v>#DIV/0!</v>
      </c>
      <c r="K60" s="41"/>
    </row>
    <row r="61" spans="1:11" hidden="1" x14ac:dyDescent="0.3">
      <c r="A61" s="4" t="str">
        <f>'Initial dilution'!C59</f>
        <v>-</v>
      </c>
      <c r="B61" s="4">
        <f>'Initial dilution'!D59</f>
        <v>0</v>
      </c>
      <c r="C61" s="23">
        <f>'Initial dilution'!H59</f>
        <v>0</v>
      </c>
      <c r="D61" s="66"/>
      <c r="E61" s="66"/>
      <c r="F61" s="6">
        <f t="shared" si="5"/>
        <v>0</v>
      </c>
      <c r="G61" s="21">
        <f t="shared" si="6"/>
        <v>0</v>
      </c>
      <c r="H61" s="20">
        <f t="shared" si="7"/>
        <v>50</v>
      </c>
      <c r="I61" s="21" t="e">
        <f t="shared" si="8"/>
        <v>#DIV/0!</v>
      </c>
      <c r="J61" s="43" t="e">
        <f t="shared" si="9"/>
        <v>#DIV/0!</v>
      </c>
      <c r="K61" s="41"/>
    </row>
    <row r="62" spans="1:11" hidden="1" x14ac:dyDescent="0.3">
      <c r="A62" s="4" t="str">
        <f>'Initial dilution'!C60</f>
        <v>-</v>
      </c>
      <c r="B62" s="4">
        <f>'Initial dilution'!D60</f>
        <v>0</v>
      </c>
      <c r="C62" s="10">
        <f>'Initial dilution'!H60</f>
        <v>0</v>
      </c>
      <c r="D62" s="67"/>
      <c r="E62" s="67"/>
      <c r="F62" s="6">
        <f t="shared" si="5"/>
        <v>0</v>
      </c>
      <c r="G62" s="24">
        <f t="shared" si="6"/>
        <v>0</v>
      </c>
      <c r="H62" s="20">
        <f t="shared" si="7"/>
        <v>50</v>
      </c>
      <c r="I62" s="24" t="e">
        <f t="shared" si="8"/>
        <v>#DIV/0!</v>
      </c>
      <c r="J62" s="44" t="e">
        <f t="shared" si="9"/>
        <v>#DIV/0!</v>
      </c>
      <c r="K62" s="41"/>
    </row>
    <row r="63" spans="1:11" hidden="1" x14ac:dyDescent="0.3">
      <c r="A63" s="4" t="str">
        <f>'Initial dilution'!C61</f>
        <v>-</v>
      </c>
      <c r="B63" s="4">
        <f>'Initial dilution'!D61</f>
        <v>0</v>
      </c>
      <c r="C63" s="10">
        <f>'Initial dilution'!H61</f>
        <v>0</v>
      </c>
      <c r="D63" s="67"/>
      <c r="E63" s="67"/>
      <c r="F63" s="6">
        <f t="shared" si="5"/>
        <v>0</v>
      </c>
      <c r="G63" s="24">
        <f t="shared" si="6"/>
        <v>0</v>
      </c>
      <c r="H63" s="20">
        <f t="shared" si="7"/>
        <v>50</v>
      </c>
      <c r="I63" s="24" t="e">
        <f t="shared" si="8"/>
        <v>#DIV/0!</v>
      </c>
      <c r="J63" s="44" t="e">
        <f t="shared" si="9"/>
        <v>#DIV/0!</v>
      </c>
      <c r="K63" s="41"/>
    </row>
    <row r="64" spans="1:11" hidden="1" x14ac:dyDescent="0.3">
      <c r="A64" s="45" t="str">
        <f>'Initial dilution'!C62</f>
        <v>-</v>
      </c>
      <c r="B64" s="45">
        <f>'Initial dilution'!D62</f>
        <v>0</v>
      </c>
      <c r="C64" s="26">
        <f>'Initial dilution'!H62</f>
        <v>0</v>
      </c>
      <c r="D64" s="68"/>
      <c r="E64" s="68"/>
      <c r="F64" s="29">
        <f t="shared" si="5"/>
        <v>0</v>
      </c>
      <c r="G64" s="27">
        <f t="shared" si="6"/>
        <v>0</v>
      </c>
      <c r="H64" s="28">
        <f t="shared" si="7"/>
        <v>50</v>
      </c>
      <c r="I64" s="27" t="e">
        <f t="shared" si="8"/>
        <v>#DIV/0!</v>
      </c>
      <c r="J64" s="46" t="e">
        <f t="shared" si="9"/>
        <v>#DIV/0!</v>
      </c>
      <c r="K64" s="41"/>
    </row>
    <row r="65" spans="1:11" hidden="1" x14ac:dyDescent="0.3">
      <c r="A65" s="4" t="str">
        <f>'Initial dilution'!C63</f>
        <v>-</v>
      </c>
      <c r="B65" s="4">
        <f>'Initial dilution'!D63</f>
        <v>0</v>
      </c>
      <c r="C65" s="23">
        <f>'Initial dilution'!H63</f>
        <v>0</v>
      </c>
      <c r="D65" s="66"/>
      <c r="E65" s="66"/>
      <c r="F65" s="6">
        <f t="shared" si="5"/>
        <v>0</v>
      </c>
      <c r="G65" s="21">
        <f t="shared" si="6"/>
        <v>0</v>
      </c>
      <c r="H65" s="20">
        <f t="shared" si="7"/>
        <v>50</v>
      </c>
      <c r="I65" s="21" t="e">
        <f t="shared" si="8"/>
        <v>#DIV/0!</v>
      </c>
      <c r="J65" s="43" t="e">
        <f t="shared" si="9"/>
        <v>#DIV/0!</v>
      </c>
      <c r="K65" s="41"/>
    </row>
    <row r="66" spans="1:11" hidden="1" x14ac:dyDescent="0.3">
      <c r="A66" s="4" t="str">
        <f>'Initial dilution'!C64</f>
        <v>-</v>
      </c>
      <c r="B66" s="4">
        <f>'Initial dilution'!D64</f>
        <v>0</v>
      </c>
      <c r="C66" s="10">
        <f>'Initial dilution'!H64</f>
        <v>0</v>
      </c>
      <c r="D66" s="67"/>
      <c r="E66" s="67"/>
      <c r="F66" s="6">
        <f t="shared" si="5"/>
        <v>0</v>
      </c>
      <c r="G66" s="24">
        <f t="shared" si="6"/>
        <v>0</v>
      </c>
      <c r="H66" s="20">
        <f t="shared" si="7"/>
        <v>50</v>
      </c>
      <c r="I66" s="24" t="e">
        <f t="shared" si="8"/>
        <v>#DIV/0!</v>
      </c>
      <c r="J66" s="44" t="e">
        <f t="shared" si="9"/>
        <v>#DIV/0!</v>
      </c>
      <c r="K66" s="41"/>
    </row>
    <row r="67" spans="1:11" hidden="1" x14ac:dyDescent="0.3">
      <c r="A67" s="4" t="str">
        <f>'Initial dilution'!C65</f>
        <v>-</v>
      </c>
      <c r="B67" s="4">
        <f>'Initial dilution'!D65</f>
        <v>0</v>
      </c>
      <c r="C67" s="10">
        <f>'Initial dilution'!H65</f>
        <v>0</v>
      </c>
      <c r="D67" s="67"/>
      <c r="E67" s="67"/>
      <c r="F67" s="6">
        <f t="shared" si="5"/>
        <v>0</v>
      </c>
      <c r="G67" s="24">
        <f t="shared" si="6"/>
        <v>0</v>
      </c>
      <c r="H67" s="20">
        <f t="shared" si="7"/>
        <v>50</v>
      </c>
      <c r="I67" s="24" t="e">
        <f t="shared" si="8"/>
        <v>#DIV/0!</v>
      </c>
      <c r="J67" s="44" t="e">
        <f t="shared" si="9"/>
        <v>#DIV/0!</v>
      </c>
      <c r="K67" s="41"/>
    </row>
    <row r="68" spans="1:11" hidden="1" x14ac:dyDescent="0.3">
      <c r="A68" s="45" t="str">
        <f>'Initial dilution'!C66</f>
        <v>-</v>
      </c>
      <c r="B68" s="45">
        <f>'Initial dilution'!D66</f>
        <v>0</v>
      </c>
      <c r="C68" s="26">
        <f>'Initial dilution'!H66</f>
        <v>0</v>
      </c>
      <c r="D68" s="68"/>
      <c r="E68" s="68"/>
      <c r="F68" s="29">
        <f t="shared" si="5"/>
        <v>0</v>
      </c>
      <c r="G68" s="27">
        <f t="shared" si="6"/>
        <v>0</v>
      </c>
      <c r="H68" s="28">
        <f t="shared" si="7"/>
        <v>50</v>
      </c>
      <c r="I68" s="27" t="e">
        <f t="shared" si="8"/>
        <v>#DIV/0!</v>
      </c>
      <c r="J68" s="46" t="e">
        <f t="shared" si="9"/>
        <v>#DIV/0!</v>
      </c>
      <c r="K68" s="41"/>
    </row>
    <row r="69" spans="1:11" hidden="1" x14ac:dyDescent="0.3">
      <c r="A69" s="4" t="str">
        <f>'Initial dilution'!C67</f>
        <v>-</v>
      </c>
      <c r="B69" s="4">
        <f>'Initial dilution'!D67</f>
        <v>0</v>
      </c>
      <c r="C69" s="23">
        <f>'Initial dilution'!H67</f>
        <v>0</v>
      </c>
      <c r="D69" s="66"/>
      <c r="E69" s="66"/>
      <c r="F69" s="6">
        <f t="shared" si="5"/>
        <v>0</v>
      </c>
      <c r="G69" s="21">
        <f t="shared" si="6"/>
        <v>0</v>
      </c>
      <c r="H69" s="20">
        <f t="shared" si="7"/>
        <v>50</v>
      </c>
      <c r="I69" s="21" t="e">
        <f t="shared" si="8"/>
        <v>#DIV/0!</v>
      </c>
      <c r="J69" s="43" t="e">
        <f t="shared" si="9"/>
        <v>#DIV/0!</v>
      </c>
      <c r="K69" s="41"/>
    </row>
    <row r="70" spans="1:11" hidden="1" x14ac:dyDescent="0.3">
      <c r="A70" s="4" t="str">
        <f>'Initial dilution'!C68</f>
        <v>-</v>
      </c>
      <c r="B70" s="4">
        <f>'Initial dilution'!D68</f>
        <v>0</v>
      </c>
      <c r="C70" s="10">
        <f>'Initial dilution'!H68</f>
        <v>0</v>
      </c>
      <c r="D70" s="67"/>
      <c r="E70" s="67"/>
      <c r="F70" s="6">
        <f t="shared" si="5"/>
        <v>0</v>
      </c>
      <c r="G70" s="24">
        <f t="shared" si="6"/>
        <v>0</v>
      </c>
      <c r="H70" s="20">
        <f t="shared" si="7"/>
        <v>50</v>
      </c>
      <c r="I70" s="24" t="e">
        <f t="shared" si="8"/>
        <v>#DIV/0!</v>
      </c>
      <c r="J70" s="44" t="e">
        <f t="shared" si="9"/>
        <v>#DIV/0!</v>
      </c>
      <c r="K70" s="41"/>
    </row>
    <row r="71" spans="1:11" hidden="1" x14ac:dyDescent="0.3">
      <c r="A71" s="4" t="str">
        <f>'Initial dilution'!C69</f>
        <v>-</v>
      </c>
      <c r="B71" s="4">
        <f>'Initial dilution'!D69</f>
        <v>0</v>
      </c>
      <c r="C71" s="10">
        <f>'Initial dilution'!H69</f>
        <v>0</v>
      </c>
      <c r="D71" s="67"/>
      <c r="E71" s="67"/>
      <c r="F71" s="6">
        <f t="shared" si="5"/>
        <v>0</v>
      </c>
      <c r="G71" s="24">
        <f t="shared" si="6"/>
        <v>0</v>
      </c>
      <c r="H71" s="20">
        <f t="shared" si="7"/>
        <v>50</v>
      </c>
      <c r="I71" s="24" t="e">
        <f t="shared" si="8"/>
        <v>#DIV/0!</v>
      </c>
      <c r="J71" s="44" t="e">
        <f t="shared" si="9"/>
        <v>#DIV/0!</v>
      </c>
      <c r="K71" s="41"/>
    </row>
    <row r="72" spans="1:11" hidden="1" x14ac:dyDescent="0.3">
      <c r="A72" s="45" t="str">
        <f>'Initial dilution'!C70</f>
        <v>-</v>
      </c>
      <c r="B72" s="45">
        <f>'Initial dilution'!D70</f>
        <v>0</v>
      </c>
      <c r="C72" s="26">
        <f>'Initial dilution'!H70</f>
        <v>0</v>
      </c>
      <c r="D72" s="68"/>
      <c r="E72" s="68"/>
      <c r="F72" s="29">
        <f t="shared" si="5"/>
        <v>0</v>
      </c>
      <c r="G72" s="27">
        <f t="shared" si="6"/>
        <v>0</v>
      </c>
      <c r="H72" s="28">
        <f t="shared" si="7"/>
        <v>50</v>
      </c>
      <c r="I72" s="27" t="e">
        <f t="shared" si="8"/>
        <v>#DIV/0!</v>
      </c>
      <c r="J72" s="46" t="e">
        <f t="shared" si="9"/>
        <v>#DIV/0!</v>
      </c>
      <c r="K72" s="41"/>
    </row>
    <row r="73" spans="1:11" hidden="1" x14ac:dyDescent="0.3">
      <c r="A73" s="4" t="str">
        <f>'Initial dilution'!C71</f>
        <v>-</v>
      </c>
      <c r="B73" s="4">
        <f>'Initial dilution'!D71</f>
        <v>0</v>
      </c>
      <c r="C73" s="23">
        <f>'Initial dilution'!H71</f>
        <v>0</v>
      </c>
      <c r="D73" s="66"/>
      <c r="E73" s="66"/>
      <c r="F73" s="6">
        <f t="shared" si="5"/>
        <v>0</v>
      </c>
      <c r="G73" s="21">
        <f t="shared" si="6"/>
        <v>0</v>
      </c>
      <c r="H73" s="20">
        <f t="shared" si="7"/>
        <v>50</v>
      </c>
      <c r="I73" s="21" t="e">
        <f t="shared" si="8"/>
        <v>#DIV/0!</v>
      </c>
      <c r="J73" s="43" t="e">
        <f t="shared" si="9"/>
        <v>#DIV/0!</v>
      </c>
      <c r="K73" s="41"/>
    </row>
    <row r="74" spans="1:11" hidden="1" x14ac:dyDescent="0.3">
      <c r="A74" s="4" t="str">
        <f>'Initial dilution'!C72</f>
        <v>-</v>
      </c>
      <c r="B74" s="4">
        <f>'Initial dilution'!D72</f>
        <v>0</v>
      </c>
      <c r="C74" s="10">
        <f>'Initial dilution'!H72</f>
        <v>0</v>
      </c>
      <c r="D74" s="67"/>
      <c r="E74" s="67"/>
      <c r="F74" s="6">
        <f t="shared" si="5"/>
        <v>0</v>
      </c>
      <c r="G74" s="24">
        <f t="shared" si="6"/>
        <v>0</v>
      </c>
      <c r="H74" s="20">
        <f t="shared" si="7"/>
        <v>50</v>
      </c>
      <c r="I74" s="24" t="e">
        <f t="shared" si="8"/>
        <v>#DIV/0!</v>
      </c>
      <c r="J74" s="44" t="e">
        <f t="shared" si="9"/>
        <v>#DIV/0!</v>
      </c>
      <c r="K74" s="41"/>
    </row>
    <row r="75" spans="1:11" hidden="1" x14ac:dyDescent="0.3">
      <c r="A75" s="4" t="str">
        <f>'Initial dilution'!C73</f>
        <v>-</v>
      </c>
      <c r="B75" s="4">
        <f>'Initial dilution'!D73</f>
        <v>0</v>
      </c>
      <c r="C75" s="10">
        <f>'Initial dilution'!H73</f>
        <v>0</v>
      </c>
      <c r="D75" s="67"/>
      <c r="E75" s="67"/>
      <c r="F75" s="6">
        <f t="shared" si="5"/>
        <v>0</v>
      </c>
      <c r="G75" s="24">
        <f t="shared" si="6"/>
        <v>0</v>
      </c>
      <c r="H75" s="20">
        <f t="shared" si="7"/>
        <v>50</v>
      </c>
      <c r="I75" s="24" t="e">
        <f t="shared" si="8"/>
        <v>#DIV/0!</v>
      </c>
      <c r="J75" s="44" t="e">
        <f t="shared" si="9"/>
        <v>#DIV/0!</v>
      </c>
      <c r="K75" s="41"/>
    </row>
    <row r="76" spans="1:11" hidden="1" x14ac:dyDescent="0.3">
      <c r="A76" s="45" t="str">
        <f>'Initial dilution'!C74</f>
        <v>-</v>
      </c>
      <c r="B76" s="45">
        <f>'Initial dilution'!D74</f>
        <v>0</v>
      </c>
      <c r="C76" s="26">
        <f>'Initial dilution'!H74</f>
        <v>0</v>
      </c>
      <c r="D76" s="68"/>
      <c r="E76" s="68"/>
      <c r="F76" s="29">
        <f t="shared" si="5"/>
        <v>0</v>
      </c>
      <c r="G76" s="27">
        <f t="shared" si="6"/>
        <v>0</v>
      </c>
      <c r="H76" s="28">
        <f t="shared" si="7"/>
        <v>50</v>
      </c>
      <c r="I76" s="27" t="e">
        <f t="shared" si="8"/>
        <v>#DIV/0!</v>
      </c>
      <c r="J76" s="46" t="e">
        <f t="shared" si="9"/>
        <v>#DIV/0!</v>
      </c>
      <c r="K76" s="41"/>
    </row>
    <row r="77" spans="1:11" hidden="1" x14ac:dyDescent="0.3">
      <c r="A77" s="4" t="str">
        <f>'Initial dilution'!C75</f>
        <v>-</v>
      </c>
      <c r="B77" s="4">
        <f>'Initial dilution'!D75</f>
        <v>0</v>
      </c>
      <c r="C77" s="23">
        <f>'Initial dilution'!H75</f>
        <v>0</v>
      </c>
      <c r="D77" s="66"/>
      <c r="E77" s="66"/>
      <c r="F77" s="6">
        <f t="shared" ref="F77:F108" si="10">$E77*$J$3</f>
        <v>0</v>
      </c>
      <c r="G77" s="21">
        <f t="shared" ref="G77:G108" si="11">IF($F77&gt;0, $J$4*$J$5/$F77, 0)</f>
        <v>0</v>
      </c>
      <c r="H77" s="20">
        <f t="shared" ref="H77:H99" si="12">$J$5-G77</f>
        <v>50</v>
      </c>
      <c r="I77" s="21" t="e">
        <f t="shared" ref="I77:I108" si="13">C77/MAX($C:$C)</f>
        <v>#DIV/0!</v>
      </c>
      <c r="J77" s="43" t="e">
        <f t="shared" ref="J77:J108" si="14">$I77*$J$6</f>
        <v>#DIV/0!</v>
      </c>
      <c r="K77" s="41"/>
    </row>
    <row r="78" spans="1:11" hidden="1" x14ac:dyDescent="0.3">
      <c r="A78" s="4" t="str">
        <f>'Initial dilution'!C76</f>
        <v>-</v>
      </c>
      <c r="B78" s="4">
        <f>'Initial dilution'!D76</f>
        <v>0</v>
      </c>
      <c r="C78" s="10">
        <f>'Initial dilution'!H76</f>
        <v>0</v>
      </c>
      <c r="D78" s="67"/>
      <c r="E78" s="67"/>
      <c r="F78" s="6">
        <f t="shared" si="10"/>
        <v>0</v>
      </c>
      <c r="G78" s="24">
        <f t="shared" si="11"/>
        <v>0</v>
      </c>
      <c r="H78" s="20">
        <f t="shared" si="12"/>
        <v>50</v>
      </c>
      <c r="I78" s="24" t="e">
        <f t="shared" si="13"/>
        <v>#DIV/0!</v>
      </c>
      <c r="J78" s="44" t="e">
        <f t="shared" si="14"/>
        <v>#DIV/0!</v>
      </c>
      <c r="K78" s="41"/>
    </row>
    <row r="79" spans="1:11" hidden="1" x14ac:dyDescent="0.3">
      <c r="A79" s="4" t="str">
        <f>'Initial dilution'!C77</f>
        <v>-</v>
      </c>
      <c r="B79" s="4">
        <f>'Initial dilution'!D77</f>
        <v>0</v>
      </c>
      <c r="C79" s="10">
        <f>'Initial dilution'!H77</f>
        <v>0</v>
      </c>
      <c r="D79" s="67"/>
      <c r="E79" s="67"/>
      <c r="F79" s="6">
        <f t="shared" si="10"/>
        <v>0</v>
      </c>
      <c r="G79" s="24">
        <f t="shared" si="11"/>
        <v>0</v>
      </c>
      <c r="H79" s="20">
        <f t="shared" si="12"/>
        <v>50</v>
      </c>
      <c r="I79" s="24" t="e">
        <f t="shared" si="13"/>
        <v>#DIV/0!</v>
      </c>
      <c r="J79" s="44" t="e">
        <f t="shared" si="14"/>
        <v>#DIV/0!</v>
      </c>
      <c r="K79" s="41"/>
    </row>
    <row r="80" spans="1:11" hidden="1" x14ac:dyDescent="0.3">
      <c r="A80" s="45" t="str">
        <f>'Initial dilution'!C78</f>
        <v>-</v>
      </c>
      <c r="B80" s="45">
        <f>'Initial dilution'!D78</f>
        <v>0</v>
      </c>
      <c r="C80" s="26">
        <f>'Initial dilution'!H78</f>
        <v>0</v>
      </c>
      <c r="D80" s="68"/>
      <c r="E80" s="68"/>
      <c r="F80" s="29">
        <f t="shared" si="10"/>
        <v>0</v>
      </c>
      <c r="G80" s="27">
        <f t="shared" si="11"/>
        <v>0</v>
      </c>
      <c r="H80" s="28">
        <f t="shared" si="12"/>
        <v>50</v>
      </c>
      <c r="I80" s="27" t="e">
        <f t="shared" si="13"/>
        <v>#DIV/0!</v>
      </c>
      <c r="J80" s="46" t="e">
        <f t="shared" si="14"/>
        <v>#DIV/0!</v>
      </c>
      <c r="K80" s="41"/>
    </row>
    <row r="81" spans="1:11" hidden="1" x14ac:dyDescent="0.3">
      <c r="A81" s="4" t="str">
        <f>'Initial dilution'!C79</f>
        <v>-</v>
      </c>
      <c r="B81" s="4">
        <f>'Initial dilution'!D79</f>
        <v>0</v>
      </c>
      <c r="C81" s="23">
        <f>'Initial dilution'!H79</f>
        <v>0</v>
      </c>
      <c r="D81" s="66"/>
      <c r="E81" s="66"/>
      <c r="F81" s="6">
        <f t="shared" si="10"/>
        <v>0</v>
      </c>
      <c r="G81" s="21">
        <f t="shared" si="11"/>
        <v>0</v>
      </c>
      <c r="H81" s="20">
        <f t="shared" si="12"/>
        <v>50</v>
      </c>
      <c r="I81" s="21" t="e">
        <f t="shared" si="13"/>
        <v>#DIV/0!</v>
      </c>
      <c r="J81" s="43" t="e">
        <f t="shared" si="14"/>
        <v>#DIV/0!</v>
      </c>
      <c r="K81" s="41"/>
    </row>
    <row r="82" spans="1:11" hidden="1" x14ac:dyDescent="0.3">
      <c r="A82" s="4" t="str">
        <f>'Initial dilution'!C80</f>
        <v>-</v>
      </c>
      <c r="B82" s="4">
        <f>'Initial dilution'!D80</f>
        <v>0</v>
      </c>
      <c r="C82" s="10">
        <f>'Initial dilution'!H80</f>
        <v>0</v>
      </c>
      <c r="D82" s="67"/>
      <c r="E82" s="67"/>
      <c r="F82" s="6">
        <f t="shared" si="10"/>
        <v>0</v>
      </c>
      <c r="G82" s="24">
        <f t="shared" si="11"/>
        <v>0</v>
      </c>
      <c r="H82" s="20">
        <f t="shared" si="12"/>
        <v>50</v>
      </c>
      <c r="I82" s="24" t="e">
        <f t="shared" si="13"/>
        <v>#DIV/0!</v>
      </c>
      <c r="J82" s="44" t="e">
        <f t="shared" si="14"/>
        <v>#DIV/0!</v>
      </c>
      <c r="K82" s="41"/>
    </row>
    <row r="83" spans="1:11" hidden="1" x14ac:dyDescent="0.3">
      <c r="A83" s="4" t="str">
        <f>'Initial dilution'!C81</f>
        <v>-</v>
      </c>
      <c r="B83" s="4">
        <f>'Initial dilution'!D81</f>
        <v>0</v>
      </c>
      <c r="C83" s="10">
        <f>'Initial dilution'!H81</f>
        <v>0</v>
      </c>
      <c r="D83" s="67"/>
      <c r="E83" s="67"/>
      <c r="F83" s="6">
        <f t="shared" si="10"/>
        <v>0</v>
      </c>
      <c r="G83" s="24">
        <f t="shared" si="11"/>
        <v>0</v>
      </c>
      <c r="H83" s="20">
        <f t="shared" si="12"/>
        <v>50</v>
      </c>
      <c r="I83" s="24" t="e">
        <f t="shared" si="13"/>
        <v>#DIV/0!</v>
      </c>
      <c r="J83" s="44" t="e">
        <f t="shared" si="14"/>
        <v>#DIV/0!</v>
      </c>
      <c r="K83" s="41"/>
    </row>
    <row r="84" spans="1:11" hidden="1" x14ac:dyDescent="0.3">
      <c r="A84" s="45" t="str">
        <f>'Initial dilution'!C82</f>
        <v>-</v>
      </c>
      <c r="B84" s="45">
        <f>'Initial dilution'!D82</f>
        <v>0</v>
      </c>
      <c r="C84" s="26">
        <f>'Initial dilution'!H82</f>
        <v>0</v>
      </c>
      <c r="D84" s="68"/>
      <c r="E84" s="68"/>
      <c r="F84" s="29">
        <f t="shared" si="10"/>
        <v>0</v>
      </c>
      <c r="G84" s="27">
        <f t="shared" si="11"/>
        <v>0</v>
      </c>
      <c r="H84" s="28">
        <f t="shared" si="12"/>
        <v>50</v>
      </c>
      <c r="I84" s="27" t="e">
        <f t="shared" si="13"/>
        <v>#DIV/0!</v>
      </c>
      <c r="J84" s="46" t="e">
        <f t="shared" si="14"/>
        <v>#DIV/0!</v>
      </c>
      <c r="K84" s="41"/>
    </row>
    <row r="85" spans="1:11" hidden="1" x14ac:dyDescent="0.3">
      <c r="A85" s="4" t="str">
        <f>'Initial dilution'!C83</f>
        <v>-</v>
      </c>
      <c r="B85" s="4">
        <f>'Initial dilution'!D83</f>
        <v>0</v>
      </c>
      <c r="C85" s="23">
        <f>'Initial dilution'!H83</f>
        <v>0</v>
      </c>
      <c r="D85" s="66"/>
      <c r="E85" s="66"/>
      <c r="F85" s="6">
        <f t="shared" si="10"/>
        <v>0</v>
      </c>
      <c r="G85" s="21">
        <f t="shared" si="11"/>
        <v>0</v>
      </c>
      <c r="H85" s="20">
        <f t="shared" si="12"/>
        <v>50</v>
      </c>
      <c r="I85" s="21" t="e">
        <f t="shared" si="13"/>
        <v>#DIV/0!</v>
      </c>
      <c r="J85" s="43" t="e">
        <f t="shared" si="14"/>
        <v>#DIV/0!</v>
      </c>
      <c r="K85" s="41"/>
    </row>
    <row r="86" spans="1:11" hidden="1" x14ac:dyDescent="0.3">
      <c r="A86" s="4" t="str">
        <f>'Initial dilution'!C84</f>
        <v>-</v>
      </c>
      <c r="B86" s="4">
        <f>'Initial dilution'!D84</f>
        <v>0</v>
      </c>
      <c r="C86" s="10">
        <f>'Initial dilution'!H84</f>
        <v>0</v>
      </c>
      <c r="D86" s="67"/>
      <c r="E86" s="67"/>
      <c r="F86" s="6">
        <f t="shared" si="10"/>
        <v>0</v>
      </c>
      <c r="G86" s="24">
        <f t="shared" si="11"/>
        <v>0</v>
      </c>
      <c r="H86" s="20">
        <f t="shared" si="12"/>
        <v>50</v>
      </c>
      <c r="I86" s="24" t="e">
        <f t="shared" si="13"/>
        <v>#DIV/0!</v>
      </c>
      <c r="J86" s="44" t="e">
        <f t="shared" si="14"/>
        <v>#DIV/0!</v>
      </c>
      <c r="K86" s="41"/>
    </row>
    <row r="87" spans="1:11" hidden="1" x14ac:dyDescent="0.3">
      <c r="A87" s="4" t="str">
        <f>'Initial dilution'!C85</f>
        <v>-</v>
      </c>
      <c r="B87" s="4">
        <f>'Initial dilution'!D85</f>
        <v>0</v>
      </c>
      <c r="C87" s="10">
        <f>'Initial dilution'!H85</f>
        <v>0</v>
      </c>
      <c r="D87" s="67"/>
      <c r="E87" s="67"/>
      <c r="F87" s="6">
        <f t="shared" si="10"/>
        <v>0</v>
      </c>
      <c r="G87" s="24">
        <f t="shared" si="11"/>
        <v>0</v>
      </c>
      <c r="H87" s="20">
        <f t="shared" si="12"/>
        <v>50</v>
      </c>
      <c r="I87" s="24" t="e">
        <f t="shared" si="13"/>
        <v>#DIV/0!</v>
      </c>
      <c r="J87" s="44" t="e">
        <f t="shared" si="14"/>
        <v>#DIV/0!</v>
      </c>
      <c r="K87" s="41"/>
    </row>
    <row r="88" spans="1:11" hidden="1" x14ac:dyDescent="0.3">
      <c r="A88" s="45" t="str">
        <f>'Initial dilution'!C86</f>
        <v>-</v>
      </c>
      <c r="B88" s="45">
        <f>'Initial dilution'!D86</f>
        <v>0</v>
      </c>
      <c r="C88" s="26">
        <f>'Initial dilution'!H86</f>
        <v>0</v>
      </c>
      <c r="D88" s="68"/>
      <c r="E88" s="68"/>
      <c r="F88" s="29">
        <f t="shared" si="10"/>
        <v>0</v>
      </c>
      <c r="G88" s="27">
        <f t="shared" si="11"/>
        <v>0</v>
      </c>
      <c r="H88" s="28">
        <f t="shared" si="12"/>
        <v>50</v>
      </c>
      <c r="I88" s="27" t="e">
        <f t="shared" si="13"/>
        <v>#DIV/0!</v>
      </c>
      <c r="J88" s="46" t="e">
        <f t="shared" si="14"/>
        <v>#DIV/0!</v>
      </c>
      <c r="K88" s="41"/>
    </row>
    <row r="89" spans="1:11" hidden="1" x14ac:dyDescent="0.3">
      <c r="A89" s="4" t="str">
        <f>'Initial dilution'!C87</f>
        <v>-</v>
      </c>
      <c r="B89" s="4">
        <f>'Initial dilution'!D87</f>
        <v>0</v>
      </c>
      <c r="C89" s="23">
        <f>'Initial dilution'!H87</f>
        <v>0</v>
      </c>
      <c r="D89" s="66"/>
      <c r="E89" s="66"/>
      <c r="F89" s="6">
        <f t="shared" si="10"/>
        <v>0</v>
      </c>
      <c r="G89" s="21">
        <f t="shared" si="11"/>
        <v>0</v>
      </c>
      <c r="H89" s="20">
        <f t="shared" si="12"/>
        <v>50</v>
      </c>
      <c r="I89" s="21" t="e">
        <f t="shared" si="13"/>
        <v>#DIV/0!</v>
      </c>
      <c r="J89" s="43" t="e">
        <f t="shared" si="14"/>
        <v>#DIV/0!</v>
      </c>
      <c r="K89" s="41"/>
    </row>
    <row r="90" spans="1:11" hidden="1" x14ac:dyDescent="0.3">
      <c r="A90" s="4" t="str">
        <f>'Initial dilution'!C88</f>
        <v>-</v>
      </c>
      <c r="B90" s="4">
        <f>'Initial dilution'!D88</f>
        <v>0</v>
      </c>
      <c r="C90" s="10">
        <f>'Initial dilution'!H88</f>
        <v>0</v>
      </c>
      <c r="D90" s="67"/>
      <c r="E90" s="67"/>
      <c r="F90" s="6">
        <f t="shared" si="10"/>
        <v>0</v>
      </c>
      <c r="G90" s="24">
        <f t="shared" si="11"/>
        <v>0</v>
      </c>
      <c r="H90" s="20">
        <f t="shared" si="12"/>
        <v>50</v>
      </c>
      <c r="I90" s="24" t="e">
        <f t="shared" si="13"/>
        <v>#DIV/0!</v>
      </c>
      <c r="J90" s="44" t="e">
        <f t="shared" si="14"/>
        <v>#DIV/0!</v>
      </c>
      <c r="K90" s="41"/>
    </row>
    <row r="91" spans="1:11" hidden="1" x14ac:dyDescent="0.3">
      <c r="A91" s="4" t="str">
        <f>'Initial dilution'!C89</f>
        <v>-</v>
      </c>
      <c r="B91" s="4">
        <f>'Initial dilution'!D89</f>
        <v>0</v>
      </c>
      <c r="C91" s="10">
        <f>'Initial dilution'!H89</f>
        <v>0</v>
      </c>
      <c r="D91" s="67"/>
      <c r="E91" s="67"/>
      <c r="F91" s="6">
        <f t="shared" si="10"/>
        <v>0</v>
      </c>
      <c r="G91" s="24">
        <f t="shared" si="11"/>
        <v>0</v>
      </c>
      <c r="H91" s="20">
        <f t="shared" si="12"/>
        <v>50</v>
      </c>
      <c r="I91" s="24" t="e">
        <f t="shared" si="13"/>
        <v>#DIV/0!</v>
      </c>
      <c r="J91" s="44" t="e">
        <f t="shared" si="14"/>
        <v>#DIV/0!</v>
      </c>
      <c r="K91" s="41"/>
    </row>
    <row r="92" spans="1:11" hidden="1" x14ac:dyDescent="0.3">
      <c r="A92" s="45" t="str">
        <f>'Initial dilution'!C90</f>
        <v>-</v>
      </c>
      <c r="B92" s="45">
        <f>'Initial dilution'!D90</f>
        <v>0</v>
      </c>
      <c r="C92" s="26">
        <f>'Initial dilution'!H90</f>
        <v>0</v>
      </c>
      <c r="D92" s="68"/>
      <c r="E92" s="68"/>
      <c r="F92" s="29">
        <f t="shared" si="10"/>
        <v>0</v>
      </c>
      <c r="G92" s="27">
        <f t="shared" si="11"/>
        <v>0</v>
      </c>
      <c r="H92" s="28">
        <f t="shared" si="12"/>
        <v>50</v>
      </c>
      <c r="I92" s="27" t="e">
        <f t="shared" si="13"/>
        <v>#DIV/0!</v>
      </c>
      <c r="J92" s="46" t="e">
        <f t="shared" si="14"/>
        <v>#DIV/0!</v>
      </c>
      <c r="K92" s="41"/>
    </row>
    <row r="93" spans="1:11" hidden="1" x14ac:dyDescent="0.3">
      <c r="A93" s="4" t="str">
        <f>'Initial dilution'!C91</f>
        <v>-</v>
      </c>
      <c r="B93" s="4">
        <f>'Initial dilution'!D91</f>
        <v>0</v>
      </c>
      <c r="C93" s="23">
        <f>'Initial dilution'!H91</f>
        <v>0</v>
      </c>
      <c r="D93" s="66"/>
      <c r="E93" s="66"/>
      <c r="F93" s="6">
        <f t="shared" si="10"/>
        <v>0</v>
      </c>
      <c r="G93" s="21">
        <f t="shared" si="11"/>
        <v>0</v>
      </c>
      <c r="H93" s="20">
        <f t="shared" si="12"/>
        <v>50</v>
      </c>
      <c r="I93" s="21" t="e">
        <f t="shared" si="13"/>
        <v>#DIV/0!</v>
      </c>
      <c r="J93" s="43" t="e">
        <f t="shared" si="14"/>
        <v>#DIV/0!</v>
      </c>
      <c r="K93" s="41"/>
    </row>
    <row r="94" spans="1:11" hidden="1" x14ac:dyDescent="0.3">
      <c r="A94" s="4" t="str">
        <f>'Initial dilution'!C92</f>
        <v>-</v>
      </c>
      <c r="B94" s="4">
        <f>'Initial dilution'!D92</f>
        <v>0</v>
      </c>
      <c r="C94" s="10">
        <f>'Initial dilution'!H92</f>
        <v>0</v>
      </c>
      <c r="D94" s="67"/>
      <c r="E94" s="67"/>
      <c r="F94" s="6">
        <f t="shared" si="10"/>
        <v>0</v>
      </c>
      <c r="G94" s="24">
        <f t="shared" si="11"/>
        <v>0</v>
      </c>
      <c r="H94" s="20">
        <f t="shared" si="12"/>
        <v>50</v>
      </c>
      <c r="I94" s="24" t="e">
        <f t="shared" si="13"/>
        <v>#DIV/0!</v>
      </c>
      <c r="J94" s="44" t="e">
        <f t="shared" si="14"/>
        <v>#DIV/0!</v>
      </c>
      <c r="K94" s="41"/>
    </row>
    <row r="95" spans="1:11" hidden="1" x14ac:dyDescent="0.3">
      <c r="A95" s="4" t="str">
        <f>'Initial dilution'!C93</f>
        <v>-</v>
      </c>
      <c r="B95" s="4">
        <f>'Initial dilution'!D93</f>
        <v>0</v>
      </c>
      <c r="C95" s="10">
        <f>'Initial dilution'!H93</f>
        <v>0</v>
      </c>
      <c r="D95" s="67"/>
      <c r="E95" s="67"/>
      <c r="F95" s="6">
        <f t="shared" si="10"/>
        <v>0</v>
      </c>
      <c r="G95" s="24">
        <f t="shared" si="11"/>
        <v>0</v>
      </c>
      <c r="H95" s="20">
        <f t="shared" si="12"/>
        <v>50</v>
      </c>
      <c r="I95" s="24" t="e">
        <f t="shared" si="13"/>
        <v>#DIV/0!</v>
      </c>
      <c r="J95" s="44" t="e">
        <f t="shared" si="14"/>
        <v>#DIV/0!</v>
      </c>
      <c r="K95" s="41"/>
    </row>
    <row r="96" spans="1:11" hidden="1" x14ac:dyDescent="0.3">
      <c r="A96" s="45" t="str">
        <f>'Initial dilution'!C94</f>
        <v>-</v>
      </c>
      <c r="B96" s="45">
        <f>'Initial dilution'!D94</f>
        <v>0</v>
      </c>
      <c r="C96" s="26">
        <f>'Initial dilution'!H94</f>
        <v>0</v>
      </c>
      <c r="D96" s="68"/>
      <c r="E96" s="68"/>
      <c r="F96" s="29">
        <f t="shared" si="10"/>
        <v>0</v>
      </c>
      <c r="G96" s="27">
        <f t="shared" si="11"/>
        <v>0</v>
      </c>
      <c r="H96" s="28">
        <f t="shared" si="12"/>
        <v>50</v>
      </c>
      <c r="I96" s="27" t="e">
        <f t="shared" si="13"/>
        <v>#DIV/0!</v>
      </c>
      <c r="J96" s="46" t="e">
        <f t="shared" si="14"/>
        <v>#DIV/0!</v>
      </c>
      <c r="K96" s="41"/>
    </row>
    <row r="97" spans="1:11" hidden="1" x14ac:dyDescent="0.3">
      <c r="A97" s="4" t="str">
        <f>'Initial dilution'!C95</f>
        <v>-</v>
      </c>
      <c r="B97" s="4">
        <f>'Initial dilution'!D95</f>
        <v>0</v>
      </c>
      <c r="C97" s="23">
        <f>'Initial dilution'!H95</f>
        <v>0</v>
      </c>
      <c r="D97" s="66"/>
      <c r="E97" s="66"/>
      <c r="F97" s="6">
        <f t="shared" si="10"/>
        <v>0</v>
      </c>
      <c r="G97" s="21">
        <f t="shared" si="11"/>
        <v>0</v>
      </c>
      <c r="H97" s="20">
        <f t="shared" si="12"/>
        <v>50</v>
      </c>
      <c r="I97" s="21" t="e">
        <f t="shared" si="13"/>
        <v>#DIV/0!</v>
      </c>
      <c r="J97" s="43" t="e">
        <f t="shared" si="14"/>
        <v>#DIV/0!</v>
      </c>
      <c r="K97" s="41"/>
    </row>
    <row r="98" spans="1:11" hidden="1" x14ac:dyDescent="0.3">
      <c r="A98" s="4" t="str">
        <f>'Initial dilution'!C96</f>
        <v>-</v>
      </c>
      <c r="B98" s="4">
        <f>'Initial dilution'!D96</f>
        <v>0</v>
      </c>
      <c r="C98" s="10">
        <f>'Initial dilution'!H96</f>
        <v>0</v>
      </c>
      <c r="D98" s="67"/>
      <c r="E98" s="67"/>
      <c r="F98" s="6">
        <f t="shared" si="10"/>
        <v>0</v>
      </c>
      <c r="G98" s="24">
        <f t="shared" si="11"/>
        <v>0</v>
      </c>
      <c r="H98" s="20">
        <f t="shared" si="12"/>
        <v>50</v>
      </c>
      <c r="I98" s="24" t="e">
        <f t="shared" si="13"/>
        <v>#DIV/0!</v>
      </c>
      <c r="J98" s="44" t="e">
        <f t="shared" si="14"/>
        <v>#DIV/0!</v>
      </c>
      <c r="K98" s="41"/>
    </row>
    <row r="99" spans="1:11" hidden="1" x14ac:dyDescent="0.3">
      <c r="A99" s="4" t="str">
        <f>'Initial dilution'!C97</f>
        <v>-</v>
      </c>
      <c r="B99" s="4">
        <f>'Initial dilution'!D97</f>
        <v>0</v>
      </c>
      <c r="C99" s="10">
        <f>'Initial dilution'!H97</f>
        <v>0</v>
      </c>
      <c r="D99" s="67"/>
      <c r="E99" s="67"/>
      <c r="F99" s="6">
        <f t="shared" si="10"/>
        <v>0</v>
      </c>
      <c r="G99" s="24">
        <f t="shared" si="11"/>
        <v>0</v>
      </c>
      <c r="H99" s="20">
        <f t="shared" si="12"/>
        <v>50</v>
      </c>
      <c r="I99" s="24" t="e">
        <f t="shared" si="13"/>
        <v>#DIV/0!</v>
      </c>
      <c r="J99" s="44" t="e">
        <f t="shared" si="14"/>
        <v>#DIV/0!</v>
      </c>
      <c r="K99" s="41"/>
    </row>
    <row r="100" spans="1:11" hidden="1" x14ac:dyDescent="0.3">
      <c r="A100" s="45" t="str">
        <f>'Initial dilution'!C98</f>
        <v>-</v>
      </c>
      <c r="B100" s="45">
        <f>'Initial dilution'!D98</f>
        <v>0</v>
      </c>
      <c r="C100" s="26">
        <f>'Initial dilution'!H98</f>
        <v>0</v>
      </c>
      <c r="D100" s="68"/>
      <c r="E100" s="68"/>
      <c r="F100" s="29">
        <f t="shared" si="10"/>
        <v>0</v>
      </c>
      <c r="G100" s="27">
        <f t="shared" si="11"/>
        <v>0</v>
      </c>
      <c r="H100" s="28">
        <f>IF(F100&gt;0, $J$5-G100, 0)</f>
        <v>0</v>
      </c>
      <c r="I100" s="27" t="e">
        <f t="shared" si="13"/>
        <v>#DIV/0!</v>
      </c>
      <c r="J100" s="46" t="e">
        <f t="shared" si="14"/>
        <v>#DIV/0!</v>
      </c>
      <c r="K100" s="41"/>
    </row>
    <row r="101" spans="1:11" hidden="1" x14ac:dyDescent="0.3">
      <c r="A101" s="4" t="str">
        <f>'Initial dilution'!C99</f>
        <v>-</v>
      </c>
      <c r="B101" s="4">
        <f>'Initial dilution'!D99</f>
        <v>0</v>
      </c>
      <c r="C101" s="23">
        <f>'Initial dilution'!H99</f>
        <v>0</v>
      </c>
      <c r="D101" s="66"/>
      <c r="E101" s="66"/>
      <c r="F101" s="6">
        <f t="shared" si="10"/>
        <v>0</v>
      </c>
      <c r="G101" s="21">
        <f t="shared" si="11"/>
        <v>0</v>
      </c>
      <c r="H101" s="20">
        <f>IF(F101&gt;0, $J$5-G101, 0)</f>
        <v>0</v>
      </c>
      <c r="I101" s="21" t="e">
        <f t="shared" si="13"/>
        <v>#DIV/0!</v>
      </c>
      <c r="J101" s="43" t="e">
        <f t="shared" si="14"/>
        <v>#DIV/0!</v>
      </c>
      <c r="K101" s="41"/>
    </row>
    <row r="102" spans="1:11" hidden="1" x14ac:dyDescent="0.3">
      <c r="A102" s="4" t="str">
        <f>'Initial dilution'!C100</f>
        <v>-</v>
      </c>
      <c r="B102" s="4">
        <f>'Initial dilution'!D100</f>
        <v>0</v>
      </c>
      <c r="C102" s="10">
        <f>'Initial dilution'!H100</f>
        <v>0</v>
      </c>
      <c r="D102" s="67"/>
      <c r="E102" s="67"/>
      <c r="F102" s="6">
        <f t="shared" si="10"/>
        <v>0</v>
      </c>
      <c r="G102" s="24">
        <f t="shared" si="11"/>
        <v>0</v>
      </c>
      <c r="H102" s="20">
        <f>IF(F102&gt;0, $J$5-G102, 0)</f>
        <v>0</v>
      </c>
      <c r="I102" s="24" t="e">
        <f t="shared" si="13"/>
        <v>#DIV/0!</v>
      </c>
      <c r="J102" s="44" t="e">
        <f t="shared" si="14"/>
        <v>#DIV/0!</v>
      </c>
      <c r="K102" s="41"/>
    </row>
    <row r="103" spans="1:11" hidden="1" x14ac:dyDescent="0.3">
      <c r="A103" s="4" t="str">
        <f>'Initial dilution'!C101</f>
        <v>-</v>
      </c>
      <c r="B103" s="4">
        <f>'Initial dilution'!D101</f>
        <v>0</v>
      </c>
      <c r="C103" s="10">
        <f>'Initial dilution'!H101</f>
        <v>0</v>
      </c>
      <c r="D103" s="67"/>
      <c r="E103" s="67"/>
      <c r="F103" s="6">
        <f t="shared" si="10"/>
        <v>0</v>
      </c>
      <c r="G103" s="24">
        <f t="shared" si="11"/>
        <v>0</v>
      </c>
      <c r="H103" s="20">
        <f t="shared" ref="H103:H108" si="15">$J$5-G103</f>
        <v>50</v>
      </c>
      <c r="I103" s="24" t="e">
        <f t="shared" si="13"/>
        <v>#DIV/0!</v>
      </c>
      <c r="J103" s="44" t="e">
        <f t="shared" si="14"/>
        <v>#DIV/0!</v>
      </c>
      <c r="K103" s="41"/>
    </row>
    <row r="104" spans="1:11" hidden="1" x14ac:dyDescent="0.3">
      <c r="A104" s="45" t="str">
        <f>'Initial dilution'!C102</f>
        <v>-</v>
      </c>
      <c r="B104" s="45">
        <f>'Initial dilution'!D102</f>
        <v>0</v>
      </c>
      <c r="C104" s="26">
        <f>'Initial dilution'!H102</f>
        <v>0</v>
      </c>
      <c r="D104" s="68"/>
      <c r="E104" s="68"/>
      <c r="F104" s="29">
        <f t="shared" si="10"/>
        <v>0</v>
      </c>
      <c r="G104" s="27">
        <f t="shared" si="11"/>
        <v>0</v>
      </c>
      <c r="H104" s="28">
        <f t="shared" si="15"/>
        <v>50</v>
      </c>
      <c r="I104" s="27" t="e">
        <f t="shared" si="13"/>
        <v>#DIV/0!</v>
      </c>
      <c r="J104" s="46" t="e">
        <f t="shared" si="14"/>
        <v>#DIV/0!</v>
      </c>
      <c r="K104" s="41"/>
    </row>
    <row r="105" spans="1:11" hidden="1" x14ac:dyDescent="0.3">
      <c r="A105" s="4" t="str">
        <f>'Initial dilution'!C103</f>
        <v>-</v>
      </c>
      <c r="B105" s="4">
        <f>'Initial dilution'!D103</f>
        <v>0</v>
      </c>
      <c r="C105" s="23">
        <f>'Initial dilution'!H103</f>
        <v>0</v>
      </c>
      <c r="D105" s="66"/>
      <c r="E105" s="66"/>
      <c r="F105" s="6">
        <f t="shared" si="10"/>
        <v>0</v>
      </c>
      <c r="G105" s="21">
        <f t="shared" si="11"/>
        <v>0</v>
      </c>
      <c r="H105" s="20">
        <f t="shared" si="15"/>
        <v>50</v>
      </c>
      <c r="I105" s="21" t="e">
        <f t="shared" si="13"/>
        <v>#DIV/0!</v>
      </c>
      <c r="J105" s="43" t="e">
        <f t="shared" si="14"/>
        <v>#DIV/0!</v>
      </c>
      <c r="K105" s="41"/>
    </row>
    <row r="106" spans="1:11" hidden="1" x14ac:dyDescent="0.3">
      <c r="A106" s="4" t="str">
        <f>'Initial dilution'!C104</f>
        <v>-</v>
      </c>
      <c r="B106" s="4">
        <f>'Initial dilution'!D104</f>
        <v>0</v>
      </c>
      <c r="C106" s="10">
        <f>'Initial dilution'!H104</f>
        <v>0</v>
      </c>
      <c r="D106" s="67"/>
      <c r="E106" s="67"/>
      <c r="F106" s="6">
        <f t="shared" si="10"/>
        <v>0</v>
      </c>
      <c r="G106" s="24">
        <f t="shared" si="11"/>
        <v>0</v>
      </c>
      <c r="H106" s="20">
        <f t="shared" si="15"/>
        <v>50</v>
      </c>
      <c r="I106" s="24" t="e">
        <f t="shared" si="13"/>
        <v>#DIV/0!</v>
      </c>
      <c r="J106" s="44" t="e">
        <f t="shared" si="14"/>
        <v>#DIV/0!</v>
      </c>
      <c r="K106" s="41"/>
    </row>
    <row r="107" spans="1:11" hidden="1" x14ac:dyDescent="0.3">
      <c r="A107" s="4" t="str">
        <f>'Initial dilution'!C105</f>
        <v>-</v>
      </c>
      <c r="B107" s="4">
        <f>'Initial dilution'!D105</f>
        <v>0</v>
      </c>
      <c r="C107" s="10">
        <f>'Initial dilution'!H105</f>
        <v>0</v>
      </c>
      <c r="D107" s="67"/>
      <c r="E107" s="67"/>
      <c r="F107" s="6">
        <f t="shared" si="10"/>
        <v>0</v>
      </c>
      <c r="G107" s="24">
        <f t="shared" si="11"/>
        <v>0</v>
      </c>
      <c r="H107" s="20">
        <f t="shared" si="15"/>
        <v>50</v>
      </c>
      <c r="I107" s="24" t="e">
        <f t="shared" si="13"/>
        <v>#DIV/0!</v>
      </c>
      <c r="J107" s="44" t="e">
        <f t="shared" si="14"/>
        <v>#DIV/0!</v>
      </c>
      <c r="K107" s="41"/>
    </row>
    <row r="108" spans="1:11" hidden="1" x14ac:dyDescent="0.3">
      <c r="A108" s="45" t="str">
        <f>'Initial dilution'!C106</f>
        <v>-</v>
      </c>
      <c r="B108" s="45">
        <f>'Initial dilution'!D106</f>
        <v>0</v>
      </c>
      <c r="C108" s="26">
        <f>'Initial dilution'!H106</f>
        <v>0</v>
      </c>
      <c r="D108" s="68"/>
      <c r="E108" s="68"/>
      <c r="F108" s="29">
        <f t="shared" si="10"/>
        <v>0</v>
      </c>
      <c r="G108" s="27">
        <f t="shared" si="11"/>
        <v>0</v>
      </c>
      <c r="H108" s="28">
        <f t="shared" si="15"/>
        <v>50</v>
      </c>
      <c r="I108" s="27" t="e">
        <f t="shared" si="13"/>
        <v>#DIV/0!</v>
      </c>
      <c r="J108" s="46" t="e">
        <f t="shared" si="14"/>
        <v>#DIV/0!</v>
      </c>
      <c r="K108" s="41"/>
    </row>
    <row r="110" spans="1:11" x14ac:dyDescent="0.3">
      <c r="B110" s="2" t="s">
        <v>163</v>
      </c>
      <c r="C110" s="6">
        <f>SUM($C$13:$C$108)</f>
        <v>0</v>
      </c>
      <c r="G110" s="99" t="s">
        <v>164</v>
      </c>
      <c r="H110" s="99"/>
      <c r="I110" s="99"/>
      <c r="J110" s="75"/>
    </row>
    <row r="111" spans="1:11" x14ac:dyDescent="0.3">
      <c r="A111" t="s">
        <v>165</v>
      </c>
    </row>
    <row r="112" spans="1:11" x14ac:dyDescent="0.3">
      <c r="A112" t="s">
        <v>34</v>
      </c>
      <c r="B112" s="91"/>
      <c r="G112" s="33"/>
      <c r="H112" s="30"/>
      <c r="I112" s="41" t="s">
        <v>166</v>
      </c>
      <c r="J112" s="41" t="s">
        <v>167</v>
      </c>
    </row>
    <row r="113" spans="1:10" x14ac:dyDescent="0.3">
      <c r="A113" s="50"/>
      <c r="B113" s="95"/>
      <c r="C113" s="50"/>
      <c r="G113" s="32" t="s">
        <v>168</v>
      </c>
      <c r="I113" s="75"/>
      <c r="J113" s="75"/>
    </row>
    <row r="114" spans="1:10" x14ac:dyDescent="0.3">
      <c r="A114" s="50"/>
      <c r="B114" s="50"/>
      <c r="C114" s="50"/>
      <c r="G114" s="11" t="s">
        <v>169</v>
      </c>
      <c r="I114" s="75"/>
      <c r="J114" s="75"/>
    </row>
    <row r="115" spans="1:10" x14ac:dyDescent="0.3">
      <c r="A115" s="50"/>
      <c r="B115" s="50"/>
      <c r="C115" s="50"/>
      <c r="G115" s="12" t="s">
        <v>170</v>
      </c>
      <c r="H115" s="7"/>
      <c r="I115" s="75"/>
      <c r="J115" s="75"/>
    </row>
    <row r="116" spans="1:10" x14ac:dyDescent="0.3">
      <c r="A116" s="50"/>
      <c r="B116" s="50"/>
      <c r="C116" s="50"/>
    </row>
    <row r="117" spans="1:10" x14ac:dyDescent="0.3">
      <c r="A117" s="50"/>
      <c r="B117" s="50"/>
      <c r="C117" s="50"/>
      <c r="G117" s="105" t="s">
        <v>171</v>
      </c>
      <c r="H117" s="122"/>
      <c r="I117" s="109"/>
      <c r="J117" s="109"/>
    </row>
    <row r="118" spans="1:10" x14ac:dyDescent="0.3">
      <c r="A118" s="50"/>
      <c r="B118" s="50"/>
      <c r="C118" s="50"/>
      <c r="G118" s="33" t="s">
        <v>172</v>
      </c>
      <c r="H118" s="42"/>
      <c r="I118" s="119"/>
      <c r="J118" s="119"/>
    </row>
    <row r="119" spans="1:10" x14ac:dyDescent="0.3">
      <c r="A119" s="50"/>
      <c r="B119" s="50"/>
      <c r="C119" s="50"/>
      <c r="G119" s="33" t="s">
        <v>173</v>
      </c>
      <c r="H119" s="42"/>
      <c r="I119" s="120"/>
      <c r="J119" s="121"/>
    </row>
    <row r="120" spans="1:10" x14ac:dyDescent="0.3">
      <c r="A120" s="50"/>
      <c r="B120" s="50"/>
      <c r="C120" s="50"/>
      <c r="G120" s="33" t="s">
        <v>174</v>
      </c>
      <c r="H120" s="42"/>
      <c r="I120" s="120"/>
      <c r="J120" s="121"/>
    </row>
    <row r="121" spans="1:10" x14ac:dyDescent="0.3">
      <c r="A121" s="50"/>
      <c r="B121" s="50"/>
      <c r="C121" s="50"/>
      <c r="G121" s="33" t="s">
        <v>175</v>
      </c>
      <c r="H121" s="42"/>
      <c r="I121" s="76"/>
      <c r="J121" s="74"/>
    </row>
    <row r="122" spans="1:10" x14ac:dyDescent="0.3">
      <c r="A122" s="50"/>
      <c r="B122" s="50"/>
      <c r="C122" s="50"/>
    </row>
    <row r="123" spans="1:10" x14ac:dyDescent="0.3">
      <c r="G123" s="109" t="s">
        <v>176</v>
      </c>
      <c r="H123" s="109"/>
      <c r="I123" s="109"/>
      <c r="J123" s="109"/>
    </row>
    <row r="124" spans="1:10" x14ac:dyDescent="0.3">
      <c r="G124" s="100"/>
      <c r="H124" s="100"/>
      <c r="I124" s="100"/>
      <c r="J124" s="100"/>
    </row>
  </sheetData>
  <mergeCells count="11">
    <mergeCell ref="G117:J117"/>
    <mergeCell ref="E10:F10"/>
    <mergeCell ref="G10:H10"/>
    <mergeCell ref="I10:I12"/>
    <mergeCell ref="J10:J12"/>
    <mergeCell ref="G110:I110"/>
    <mergeCell ref="I118:J118"/>
    <mergeCell ref="I119:J119"/>
    <mergeCell ref="I120:J120"/>
    <mergeCell ref="G123:J123"/>
    <mergeCell ref="G124:J124"/>
  </mergeCells>
  <dataValidations count="3">
    <dataValidation type="list" allowBlank="1" showInputMessage="1" sqref="J4" xr:uid="{572AD66C-0930-4700-9B88-CFC1C8443C34}">
      <formula1>$I$7:$J$7</formula1>
    </dataValidation>
    <dataValidation type="list" allowBlank="1" showInputMessage="1" sqref="G124" xr:uid="{E56BF635-F94C-48E3-A190-61D21E820739}">
      <formula1>"Tween Only,Tween + Bleach"</formula1>
    </dataValidation>
    <dataValidation type="list" allowBlank="1" showInputMessage="1" sqref="K13:K108" xr:uid="{E60A6214-0F22-4143-BABB-904A6D8D60B7}">
      <formula1>"Machine failure, Low coverage, Concentration lost during clean-up, Contamination, Positive Control"</formula1>
    </dataValidation>
  </dataValidations>
  <pageMargins left="0.7" right="0.7" top="0.75" bottom="0.75" header="0.3" footer="0.3"/>
  <pageSetup orientation="portrait" r:id="rId1"/>
  <headerFooter>
    <oddHeader>&amp;C&amp;"-,Bold"Nextera XT Library Workbook</oddHeader>
    <oddFooter>&amp;LDoc. No. EDLB.TE.C.017.F01&amp;CVer. No. 02                     Effective Date:     12/07/2015&amp;RPage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6841-AFC4-4BDD-8B28-C8C467378299}">
  <dimension ref="A1:I114"/>
  <sheetViews>
    <sheetView workbookViewId="0">
      <selection activeCell="C20" sqref="C20"/>
    </sheetView>
  </sheetViews>
  <sheetFormatPr defaultRowHeight="14.4" x14ac:dyDescent="0.3"/>
  <cols>
    <col min="1" max="1" width="15" style="90" customWidth="1"/>
    <col min="2" max="2" width="8.88671875" style="90"/>
    <col min="3" max="3" width="14" style="90" customWidth="1"/>
    <col min="4" max="16384" width="8.88671875" style="90"/>
  </cols>
  <sheetData>
    <row r="1" spans="1:2" x14ac:dyDescent="0.3">
      <c r="A1" s="90" t="s">
        <v>177</v>
      </c>
    </row>
    <row r="2" spans="1:2" x14ac:dyDescent="0.3">
      <c r="A2" s="90" t="s">
        <v>259</v>
      </c>
      <c r="B2" s="90">
        <f>'Initial dilution'!$C$2</f>
        <v>0</v>
      </c>
    </row>
    <row r="3" spans="1:2" x14ac:dyDescent="0.3">
      <c r="A3" s="90" t="s">
        <v>145</v>
      </c>
      <c r="B3" s="88">
        <f>'Initial dilution'!$C$5</f>
        <v>0</v>
      </c>
    </row>
    <row r="4" spans="1:2" x14ac:dyDescent="0.3">
      <c r="A4" s="90" t="s">
        <v>260</v>
      </c>
      <c r="B4" s="88" t="s">
        <v>262</v>
      </c>
    </row>
    <row r="5" spans="1:2" x14ac:dyDescent="0.3">
      <c r="A5" s="90" t="s">
        <v>180</v>
      </c>
      <c r="B5" s="90" t="s">
        <v>181</v>
      </c>
    </row>
    <row r="6" spans="1:2" x14ac:dyDescent="0.3">
      <c r="A6" s="90" t="s">
        <v>261</v>
      </c>
      <c r="B6" s="90" t="s">
        <v>263</v>
      </c>
    </row>
    <row r="7" spans="1:2" x14ac:dyDescent="0.3">
      <c r="A7" s="90" t="s">
        <v>186</v>
      </c>
      <c r="B7" s="90" t="s">
        <v>187</v>
      </c>
    </row>
    <row r="9" spans="1:2" x14ac:dyDescent="0.3">
      <c r="A9" s="90" t="s">
        <v>188</v>
      </c>
    </row>
    <row r="10" spans="1:2" x14ac:dyDescent="0.3">
      <c r="A10" s="93" t="e">
        <f>LEFT('Initial dilution'!$C$7, 3)/2 +1</f>
        <v>#VALUE!</v>
      </c>
    </row>
    <row r="11" spans="1:2" x14ac:dyDescent="0.3">
      <c r="A11" s="93" t="e">
        <f>LEFT('Initial dilution'!$C$7, 3)/2 +1</f>
        <v>#VALUE!</v>
      </c>
    </row>
    <row r="13" spans="1:2" x14ac:dyDescent="0.3">
      <c r="A13" s="90" t="s">
        <v>189</v>
      </c>
    </row>
    <row r="14" spans="1:2" x14ac:dyDescent="0.3">
      <c r="A14" s="90" t="s">
        <v>190</v>
      </c>
      <c r="B14" s="90" t="s">
        <v>264</v>
      </c>
    </row>
    <row r="15" spans="1:2" x14ac:dyDescent="0.3">
      <c r="A15" s="90" t="s">
        <v>265</v>
      </c>
      <c r="B15" s="90" t="s">
        <v>266</v>
      </c>
    </row>
    <row r="17" spans="1:8" x14ac:dyDescent="0.3">
      <c r="A17" s="90" t="s">
        <v>191</v>
      </c>
    </row>
    <row r="18" spans="1:8" x14ac:dyDescent="0.3">
      <c r="A18" s="90" t="s">
        <v>192</v>
      </c>
      <c r="B18" s="90" t="s">
        <v>193</v>
      </c>
      <c r="C18" s="90" t="s">
        <v>267</v>
      </c>
      <c r="D18" s="90" t="s">
        <v>196</v>
      </c>
      <c r="E18" s="90" t="s">
        <v>197</v>
      </c>
      <c r="F18" s="90" t="s">
        <v>198</v>
      </c>
      <c r="G18" s="90" t="s">
        <v>199</v>
      </c>
      <c r="H18" s="90" t="s">
        <v>200</v>
      </c>
    </row>
    <row r="19" spans="1:8" x14ac:dyDescent="0.3">
      <c r="A19" s="90" t="str">
        <f>IF(LEN('Initial dilution'!$B11)&gt;0,'Initial dilution'!$B11,"")</f>
        <v/>
      </c>
      <c r="B19" s="90" t="str">
        <f>IF(LEN(TRIM('Initial dilution'!$B11))&gt;0, SUBSTITUTE(TRIM('Initial dilution'!$C11), " ", ""), "")</f>
        <v/>
      </c>
      <c r="C19" s="90" t="str">
        <f>IF(LEN('Initial dilution'!$B11)&gt;0, 'Initial dilution'!$A11,"")</f>
        <v/>
      </c>
      <c r="D19" s="90" t="str">
        <f>IF(OR(LEN('Initial dilution'!$B11)=0, LEN('Initial dilution'!$E11)=0), "", IF(LEFT(RIGHT('Initial dilution'!$E11,3),1)="7",'Initial dilution'!$E11,'Initial dilution'!$F11))</f>
        <v/>
      </c>
      <c r="E19" s="90" t="str">
        <f>IF(LEN($D19)=0,"",VLOOKUP($D19, Indices!$A:$B, 2, FALSE))</f>
        <v/>
      </c>
      <c r="F19" s="90" t="str">
        <f>IF(OR(LEN('Initial dilution'!$B11)=0, LEN('Initial dilution'!$F11)=0), "", IF(LEFT(RIGHT('Initial dilution'!$F11,3),1)="5",'Initial dilution'!$F11,'Initial dilution'!$E11))</f>
        <v/>
      </c>
      <c r="G19" s="90" t="str">
        <f>IF(LEN(F19)=0,"",VLOOKUP(F19, Indices!$A:$B, 2, FALSE))</f>
        <v/>
      </c>
    </row>
    <row r="20" spans="1:8" x14ac:dyDescent="0.3">
      <c r="A20" s="90" t="str">
        <f>IF(LEN('Initial dilution'!$B12)&gt;0,'Initial dilution'!$B12,"")</f>
        <v/>
      </c>
      <c r="B20" s="90" t="str">
        <f>IF(LEN(TRIM('Initial dilution'!$B12))&gt;0, SUBSTITUTE(TRIM('Initial dilution'!$C12), " ", ""), "")</f>
        <v/>
      </c>
      <c r="C20" s="90" t="str">
        <f>IF(LEN('Initial dilution'!$B12)&gt;0, 'Initial dilution'!$A12,"")</f>
        <v/>
      </c>
      <c r="D20" s="90" t="str">
        <f>IF(OR(LEN('Initial dilution'!$B12)=0, LEN('Initial dilution'!$E12)=0), "", IF(LEFT(RIGHT('Initial dilution'!$E12,3),1)="7",'Initial dilution'!$E12,'Initial dilution'!$F12))</f>
        <v/>
      </c>
      <c r="E20" s="90" t="str">
        <f>IF(LEN($D20)=0,"",VLOOKUP($D20, Indices!$A:$B, 2, FALSE))</f>
        <v/>
      </c>
      <c r="F20" s="90" t="str">
        <f>IF(OR(LEN('Initial dilution'!$B12)=0, LEN('Initial dilution'!$F12)=0), "", IF(LEFT(RIGHT('Initial dilution'!$F12,3),1)="5",'Initial dilution'!$F12,'Initial dilution'!$E12))</f>
        <v/>
      </c>
      <c r="G20" s="90" t="str">
        <f>IF(LEN(F20)=0,"",VLOOKUP(F20, Indices!$A:$B, 2, FALSE))</f>
        <v/>
      </c>
    </row>
    <row r="21" spans="1:8" x14ac:dyDescent="0.3">
      <c r="A21" s="90" t="str">
        <f>IF(LEN('Initial dilution'!$B13)&gt;0,'Initial dilution'!$B13,"")</f>
        <v/>
      </c>
      <c r="B21" s="90" t="str">
        <f>IF(LEN(TRIM('Initial dilution'!$B13))&gt;0, SUBSTITUTE(TRIM('Initial dilution'!$C13), " ", ""), "")</f>
        <v/>
      </c>
      <c r="C21" s="90" t="str">
        <f>IF(LEN('Initial dilution'!$B13)&gt;0, 'Initial dilution'!$A13,"")</f>
        <v/>
      </c>
      <c r="D21" s="90" t="str">
        <f>IF(OR(LEN('Initial dilution'!$B13)=0, LEN('Initial dilution'!$E13)=0), "", IF(LEFT(RIGHT('Initial dilution'!$E13,3),1)="7",'Initial dilution'!$E13,'Initial dilution'!$F13))</f>
        <v/>
      </c>
      <c r="E21" s="90" t="str">
        <f>IF(LEN($D21)=0,"",VLOOKUP($D21, Indices!$A:$B, 2, FALSE))</f>
        <v/>
      </c>
      <c r="F21" s="90" t="str">
        <f>IF(OR(LEN('Initial dilution'!$B13)=0, LEN('Initial dilution'!$F13)=0), "", IF(LEFT(RIGHT('Initial dilution'!$F13,3),1)="5",'Initial dilution'!$F13,'Initial dilution'!$E13))</f>
        <v/>
      </c>
      <c r="G21" s="90" t="str">
        <f>IF(LEN(F21)=0,"",VLOOKUP(F21, Indices!$A:$B, 2, FALSE))</f>
        <v/>
      </c>
    </row>
    <row r="22" spans="1:8" x14ac:dyDescent="0.3">
      <c r="A22" s="90" t="str">
        <f>IF(LEN('Initial dilution'!$B14)&gt;0,'Initial dilution'!$B14,"")</f>
        <v/>
      </c>
      <c r="B22" s="90" t="str">
        <f>IF(LEN(TRIM('Initial dilution'!$B14))&gt;0, SUBSTITUTE(TRIM('Initial dilution'!$C14), " ", ""), "")</f>
        <v/>
      </c>
      <c r="C22" s="90" t="str">
        <f>IF(LEN('Initial dilution'!$B14)&gt;0, 'Initial dilution'!$A14,"")</f>
        <v/>
      </c>
      <c r="D22" s="90" t="str">
        <f>IF(OR(LEN('Initial dilution'!$B14)=0, LEN('Initial dilution'!$E14)=0), "", IF(LEFT(RIGHT('Initial dilution'!$E14,3),1)="7",'Initial dilution'!$E14,'Initial dilution'!$F14))</f>
        <v/>
      </c>
      <c r="E22" s="90" t="str">
        <f>IF(LEN($D22)=0,"",VLOOKUP($D22, Indices!$A:$B, 2, FALSE))</f>
        <v/>
      </c>
      <c r="F22" s="90" t="str">
        <f>IF(OR(LEN('Initial dilution'!$B14)=0, LEN('Initial dilution'!$F14)=0), "", IF(LEFT(RIGHT('Initial dilution'!$F14,3),1)="5",'Initial dilution'!$F14,'Initial dilution'!$E14))</f>
        <v/>
      </c>
      <c r="G22" s="90" t="str">
        <f>IF(LEN(F22)=0,"",VLOOKUP(F22, Indices!$A:$B, 2, FALSE))</f>
        <v/>
      </c>
    </row>
    <row r="23" spans="1:8" x14ac:dyDescent="0.3">
      <c r="A23" s="90" t="str">
        <f>IF(LEN('Initial dilution'!$B15)&gt;0,'Initial dilution'!$B15,"")</f>
        <v/>
      </c>
      <c r="B23" s="90" t="str">
        <f>IF(LEN(TRIM('Initial dilution'!$B15))&gt;0, SUBSTITUTE(TRIM('Initial dilution'!$C15), " ", ""), "")</f>
        <v/>
      </c>
      <c r="C23" s="90" t="str">
        <f>IF(LEN('Initial dilution'!$B15)&gt;0, 'Initial dilution'!$A15,"")</f>
        <v/>
      </c>
      <c r="D23" s="90" t="str">
        <f>IF(OR(LEN('Initial dilution'!$B15)=0, LEN('Initial dilution'!$E15)=0), "", IF(LEFT(RIGHT('Initial dilution'!$E15,3),1)="7",'Initial dilution'!$E15,'Initial dilution'!$F15))</f>
        <v/>
      </c>
      <c r="E23" s="90" t="str">
        <f>IF(LEN($D23)=0,"",VLOOKUP($D23, Indices!$A:$B, 2, FALSE))</f>
        <v/>
      </c>
      <c r="F23" s="90" t="str">
        <f>IF(OR(LEN('Initial dilution'!$B15)=0, LEN('Initial dilution'!$F15)=0), "", IF(LEFT(RIGHT('Initial dilution'!$F15,3),1)="5",'Initial dilution'!$F15,'Initial dilution'!$E15))</f>
        <v/>
      </c>
      <c r="G23" s="90" t="str">
        <f>IF(LEN(F23)=0,"",VLOOKUP(F23, Indices!$A:$B, 2, FALSE))</f>
        <v/>
      </c>
    </row>
    <row r="24" spans="1:8" x14ac:dyDescent="0.3">
      <c r="A24" s="90" t="str">
        <f>IF(LEN('Initial dilution'!$B16)&gt;0,'Initial dilution'!$B16,"")</f>
        <v/>
      </c>
      <c r="B24" s="90" t="str">
        <f>IF(LEN(TRIM('Initial dilution'!$B16))&gt;0, SUBSTITUTE(TRIM('Initial dilution'!$C16), " ", ""), "")</f>
        <v/>
      </c>
      <c r="C24" s="90" t="str">
        <f>IF(LEN('Initial dilution'!$B16)&gt;0, 'Initial dilution'!$A16,"")</f>
        <v/>
      </c>
      <c r="D24" s="90" t="str">
        <f>IF(OR(LEN('Initial dilution'!$B16)=0, LEN('Initial dilution'!$E16)=0), "", IF(LEFT(RIGHT('Initial dilution'!$E16,3),1)="7",'Initial dilution'!$E16,'Initial dilution'!$F16))</f>
        <v/>
      </c>
      <c r="E24" s="90" t="str">
        <f>IF(LEN($D24)=0,"",VLOOKUP($D24, Indices!$A:$B, 2, FALSE))</f>
        <v/>
      </c>
      <c r="F24" s="90" t="str">
        <f>IF(OR(LEN('Initial dilution'!$B16)=0, LEN('Initial dilution'!$F16)=0), "", IF(LEFT(RIGHT('Initial dilution'!$F16,3),1)="5",'Initial dilution'!$F16,'Initial dilution'!$E16))</f>
        <v/>
      </c>
      <c r="G24" s="90" t="str">
        <f>IF(LEN(F24)=0,"",VLOOKUP(F24, Indices!$A:$B, 2, FALSE))</f>
        <v/>
      </c>
    </row>
    <row r="25" spans="1:8" x14ac:dyDescent="0.3">
      <c r="A25" s="90" t="str">
        <f>IF(LEN('Initial dilution'!$B17)&gt;0,'Initial dilution'!$B17,"")</f>
        <v/>
      </c>
      <c r="B25" s="90" t="str">
        <f>IF(LEN(TRIM('Initial dilution'!$B17))&gt;0, SUBSTITUTE(TRIM('Initial dilution'!$C17), " ", ""), "")</f>
        <v/>
      </c>
      <c r="C25" s="90" t="str">
        <f>IF(LEN('Initial dilution'!$B17)&gt;0, 'Initial dilution'!$A17,"")</f>
        <v/>
      </c>
      <c r="D25" s="90" t="str">
        <f>IF(OR(LEN('Initial dilution'!$B17)=0, LEN('Initial dilution'!$E17)=0), "", IF(LEFT(RIGHT('Initial dilution'!$E17,3),1)="7",'Initial dilution'!$E17,'Initial dilution'!$F17))</f>
        <v/>
      </c>
      <c r="E25" s="90" t="str">
        <f>IF(LEN($D25)=0,"",VLOOKUP($D25, Indices!$A:$B, 2, FALSE))</f>
        <v/>
      </c>
      <c r="F25" s="90" t="str">
        <f>IF(OR(LEN('Initial dilution'!$B17)=0, LEN('Initial dilution'!$F17)=0), "", IF(LEFT(RIGHT('Initial dilution'!$F17,3),1)="5",'Initial dilution'!$F17,'Initial dilution'!$E17))</f>
        <v/>
      </c>
      <c r="G25" s="90" t="str">
        <f>IF(LEN(F25)=0,"",VLOOKUP(F25, Indices!$A:$B, 2, FALSE))</f>
        <v/>
      </c>
    </row>
    <row r="26" spans="1:8" x14ac:dyDescent="0.3">
      <c r="A26" s="90" t="str">
        <f>IF(LEN('Initial dilution'!$B18)&gt;0,'Initial dilution'!$B18,"")</f>
        <v/>
      </c>
      <c r="B26" s="90" t="str">
        <f>IF(LEN(TRIM('Initial dilution'!$B18))&gt;0, SUBSTITUTE(TRIM('Initial dilution'!$C18), " ", ""), "")</f>
        <v/>
      </c>
      <c r="C26" s="90" t="str">
        <f>IF(LEN('Initial dilution'!$B18)&gt;0, 'Initial dilution'!$A18,"")</f>
        <v/>
      </c>
      <c r="D26" s="90" t="str">
        <f>IF(OR(LEN('Initial dilution'!$B18)=0, LEN('Initial dilution'!$E18)=0), "", IF(LEFT(RIGHT('Initial dilution'!$E18,3),1)="7",'Initial dilution'!$E18,'Initial dilution'!$F18))</f>
        <v/>
      </c>
      <c r="E26" s="90" t="str">
        <f>IF(LEN($D26)=0,"",VLOOKUP($D26, Indices!$A:$B, 2, FALSE))</f>
        <v/>
      </c>
      <c r="F26" s="90" t="str">
        <f>IF(OR(LEN('Initial dilution'!$B18)=0, LEN('Initial dilution'!$F18)=0), "", IF(LEFT(RIGHT('Initial dilution'!$F18,3),1)="5",'Initial dilution'!$F18,'Initial dilution'!$E18))</f>
        <v/>
      </c>
      <c r="G26" s="90" t="str">
        <f>IF(LEN(F26)=0,"",VLOOKUP(F26, Indices!$A:$B, 2, FALSE))</f>
        <v/>
      </c>
    </row>
    <row r="27" spans="1:8" x14ac:dyDescent="0.3">
      <c r="A27" s="90" t="str">
        <f>IF(LEN('Initial dilution'!$B19)&gt;0,'Initial dilution'!$B19,"")</f>
        <v/>
      </c>
      <c r="B27" s="90" t="str">
        <f>IF(LEN(TRIM('Initial dilution'!$B19))&gt;0, SUBSTITUTE(TRIM('Initial dilution'!$C19), " ", ""), "")</f>
        <v/>
      </c>
      <c r="C27" s="90" t="str">
        <f>IF(LEN('Initial dilution'!$B19)&gt;0, 'Initial dilution'!$A19,"")</f>
        <v/>
      </c>
      <c r="D27" s="90" t="str">
        <f>IF(OR(LEN('Initial dilution'!$B19)=0, LEN('Initial dilution'!$E19)=0), "", IF(LEFT(RIGHT('Initial dilution'!$E19,3),1)="7",'Initial dilution'!$E19,'Initial dilution'!$F19))</f>
        <v/>
      </c>
      <c r="E27" s="90" t="str">
        <f>IF(LEN($D27)=0,"",VLOOKUP($D27, Indices!$A:$B, 2, FALSE))</f>
        <v/>
      </c>
      <c r="F27" s="90" t="str">
        <f>IF(OR(LEN('Initial dilution'!$B19)=0, LEN('Initial dilution'!$F19)=0), "", IF(LEFT(RIGHT('Initial dilution'!$F19,3),1)="5",'Initial dilution'!$F19,'Initial dilution'!$E19))</f>
        <v/>
      </c>
      <c r="G27" s="90" t="str">
        <f>IF(LEN(F27)=0,"",VLOOKUP(F27, Indices!$A:$B, 2, FALSE))</f>
        <v/>
      </c>
    </row>
    <row r="28" spans="1:8" x14ac:dyDescent="0.3">
      <c r="A28" s="90" t="str">
        <f>IF(LEN('Initial dilution'!$B20)&gt;0,'Initial dilution'!$B20,"")</f>
        <v/>
      </c>
      <c r="B28" s="90" t="str">
        <f>IF(LEN(TRIM('Initial dilution'!$B20))&gt;0, SUBSTITUTE(TRIM('Initial dilution'!$C20), " ", ""), "")</f>
        <v/>
      </c>
      <c r="C28" s="90" t="str">
        <f>IF(LEN('Initial dilution'!$B20)&gt;0, 'Initial dilution'!$A20,"")</f>
        <v/>
      </c>
      <c r="D28" s="90" t="str">
        <f>IF(OR(LEN('Initial dilution'!$B20)=0, LEN('Initial dilution'!$E20)=0), "", IF(LEFT(RIGHT('Initial dilution'!$E20,3),1)="7",'Initial dilution'!$E20,'Initial dilution'!$F20))</f>
        <v/>
      </c>
      <c r="E28" s="90" t="str">
        <f>IF(LEN($D28)=0,"",VLOOKUP($D28, Indices!$A:$B, 2, FALSE))</f>
        <v/>
      </c>
      <c r="F28" s="90" t="str">
        <f>IF(OR(LEN('Initial dilution'!$B20)=0, LEN('Initial dilution'!$F20)=0), "", IF(LEFT(RIGHT('Initial dilution'!$F20,3),1)="5",'Initial dilution'!$F20,'Initial dilution'!$E20))</f>
        <v/>
      </c>
      <c r="G28" s="90" t="str">
        <f>IF(LEN(F28)=0,"",VLOOKUP(F28, Indices!$A:$B, 2, FALSE))</f>
        <v/>
      </c>
    </row>
    <row r="29" spans="1:8" x14ac:dyDescent="0.3">
      <c r="A29" s="90" t="str">
        <f>IF(LEN('Initial dilution'!$B21)&gt;0,'Initial dilution'!$B21,"")</f>
        <v/>
      </c>
      <c r="B29" s="90" t="str">
        <f>IF(LEN(TRIM('Initial dilution'!$B21))&gt;0, SUBSTITUTE(TRIM('Initial dilution'!$C21), " ", ""), "")</f>
        <v/>
      </c>
      <c r="C29" s="90" t="str">
        <f>IF(LEN('Initial dilution'!$B21)&gt;0, 'Initial dilution'!$A21,"")</f>
        <v/>
      </c>
      <c r="D29" s="90" t="str">
        <f>IF(OR(LEN('Initial dilution'!$B21)=0, LEN('Initial dilution'!$E21)=0), "", IF(LEFT(RIGHT('Initial dilution'!$E21,3),1)="7",'Initial dilution'!$E21,'Initial dilution'!$F21))</f>
        <v/>
      </c>
      <c r="E29" s="90" t="str">
        <f>IF(LEN($D29)=0,"",VLOOKUP($D29, Indices!$A:$B, 2, FALSE))</f>
        <v/>
      </c>
      <c r="F29" s="90" t="str">
        <f>IF(OR(LEN('Initial dilution'!$B21)=0, LEN('Initial dilution'!$F21)=0), "", IF(LEFT(RIGHT('Initial dilution'!$F21,3),1)="5",'Initial dilution'!$F21,'Initial dilution'!$E21))</f>
        <v/>
      </c>
      <c r="G29" s="90" t="str">
        <f>IF(LEN(F29)=0,"",VLOOKUP(F29, Indices!$A:$B, 2, FALSE))</f>
        <v/>
      </c>
    </row>
    <row r="30" spans="1:8" x14ac:dyDescent="0.3">
      <c r="A30" s="90" t="str">
        <f>IF(LEN('Initial dilution'!$B22)&gt;0,'Initial dilution'!$B22,"")</f>
        <v/>
      </c>
      <c r="B30" s="90" t="str">
        <f>IF(LEN(TRIM('Initial dilution'!$B22))&gt;0, SUBSTITUTE(TRIM('Initial dilution'!$C22), " ", ""), "")</f>
        <v/>
      </c>
      <c r="C30" s="90" t="str">
        <f>IF(LEN('Initial dilution'!$B22)&gt;0, 'Initial dilution'!$A22,"")</f>
        <v/>
      </c>
      <c r="D30" s="90" t="str">
        <f>IF(OR(LEN('Initial dilution'!$B22)=0, LEN('Initial dilution'!$E22)=0), "", IF(LEFT(RIGHT('Initial dilution'!$E22,3),1)="7",'Initial dilution'!$E22,'Initial dilution'!$F22))</f>
        <v/>
      </c>
      <c r="E30" s="90" t="str">
        <f>IF(LEN($D30)=0,"",VLOOKUP($D30, Indices!$A:$B, 2, FALSE))</f>
        <v/>
      </c>
      <c r="F30" s="90" t="str">
        <f>IF(OR(LEN('Initial dilution'!$B22)=0, LEN('Initial dilution'!$F22)=0), "", IF(LEFT(RIGHT('Initial dilution'!$F22,3),1)="5",'Initial dilution'!$F22,'Initial dilution'!$E22))</f>
        <v/>
      </c>
      <c r="G30" s="90" t="str">
        <f>IF(LEN(F30)=0,"",VLOOKUP(F30, Indices!$A:$B, 2, FALSE))</f>
        <v/>
      </c>
    </row>
    <row r="31" spans="1:8" x14ac:dyDescent="0.3">
      <c r="A31" s="90" t="str">
        <f>IF(LEN('Initial dilution'!$B23)&gt;0,'Initial dilution'!$B23,"")</f>
        <v/>
      </c>
      <c r="B31" s="90" t="str">
        <f>IF(LEN(TRIM('Initial dilution'!$B23))&gt;0, SUBSTITUTE(TRIM('Initial dilution'!$C23), " ", ""), "")</f>
        <v/>
      </c>
      <c r="C31" s="90" t="str">
        <f>IF(LEN('Initial dilution'!$B23)&gt;0, 'Initial dilution'!$A23,"")</f>
        <v/>
      </c>
      <c r="D31" s="90" t="str">
        <f>IF(OR(LEN('Initial dilution'!$B23)=0, LEN('Initial dilution'!$E23)=0), "", IF(LEFT(RIGHT('Initial dilution'!$E23,3),1)="7",'Initial dilution'!$E23,'Initial dilution'!$F23))</f>
        <v/>
      </c>
      <c r="E31" s="90" t="str">
        <f>IF(LEN($D31)=0,"",VLOOKUP($D31, Indices!$A:$B, 2, FALSE))</f>
        <v/>
      </c>
      <c r="F31" s="90" t="str">
        <f>IF(OR(LEN('Initial dilution'!$B23)=0, LEN('Initial dilution'!$F23)=0), "", IF(LEFT(RIGHT('Initial dilution'!$F23,3),1)="5",'Initial dilution'!$F23,'Initial dilution'!$E23))</f>
        <v/>
      </c>
      <c r="G31" s="90" t="str">
        <f>IF(LEN(F31)=0,"",VLOOKUP(F31, Indices!$A:$B, 2, FALSE))</f>
        <v/>
      </c>
    </row>
    <row r="32" spans="1:8" x14ac:dyDescent="0.3">
      <c r="A32" s="90" t="str">
        <f>IF(LEN('Initial dilution'!$B24)&gt;0,'Initial dilution'!$B24,"")</f>
        <v/>
      </c>
      <c r="B32" s="90" t="str">
        <f>IF(LEN(TRIM('Initial dilution'!$B24))&gt;0, SUBSTITUTE(TRIM('Initial dilution'!$C24), " ", ""), "")</f>
        <v/>
      </c>
      <c r="C32" s="90" t="str">
        <f>IF(LEN('Initial dilution'!$B24)&gt;0, 'Initial dilution'!$A24,"")</f>
        <v/>
      </c>
      <c r="D32" s="90" t="str">
        <f>IF(OR(LEN('Initial dilution'!$B24)=0, LEN('Initial dilution'!$E24)=0), "", IF(LEFT(RIGHT('Initial dilution'!$E24,3),1)="7",'Initial dilution'!$E24,'Initial dilution'!$F24))</f>
        <v/>
      </c>
      <c r="E32" s="90" t="str">
        <f>IF(LEN($D32)=0,"",VLOOKUP($D32, Indices!$A:$B, 2, FALSE))</f>
        <v/>
      </c>
      <c r="F32" s="90" t="str">
        <f>IF(OR(LEN('Initial dilution'!$B24)=0, LEN('Initial dilution'!$F24)=0), "", IF(LEFT(RIGHT('Initial dilution'!$F24,3),1)="5",'Initial dilution'!$F24,'Initial dilution'!$E24))</f>
        <v/>
      </c>
      <c r="G32" s="90" t="str">
        <f>IF(LEN(F32)=0,"",VLOOKUP(F32, Indices!$A:$B, 2, FALSE))</f>
        <v/>
      </c>
    </row>
    <row r="33" spans="1:7" x14ac:dyDescent="0.3">
      <c r="A33" s="90" t="str">
        <f>IF(LEN('Initial dilution'!$B25)&gt;0,'Initial dilution'!$B25,"")</f>
        <v/>
      </c>
      <c r="B33" s="90" t="str">
        <f>IF(LEN(TRIM('Initial dilution'!$B25))&gt;0, SUBSTITUTE(TRIM('Initial dilution'!$C25), " ", ""), "")</f>
        <v/>
      </c>
      <c r="C33" s="90" t="str">
        <f>IF(LEN('Initial dilution'!$B25)&gt;0, 'Initial dilution'!$A25,"")</f>
        <v/>
      </c>
      <c r="D33" s="90" t="str">
        <f>IF(OR(LEN('Initial dilution'!$B25)=0, LEN('Initial dilution'!$E25)=0), "", IF(LEFT(RIGHT('Initial dilution'!$E25,3),1)="7",'Initial dilution'!$E25,'Initial dilution'!$F25))</f>
        <v/>
      </c>
      <c r="E33" s="90" t="str">
        <f>IF(LEN($D33)=0,"",VLOOKUP($D33, Indices!$A:$B, 2, FALSE))</f>
        <v/>
      </c>
      <c r="F33" s="90" t="str">
        <f>IF(OR(LEN('Initial dilution'!$B25)=0, LEN('Initial dilution'!$F25)=0), "", IF(LEFT(RIGHT('Initial dilution'!$F25,3),1)="5",'Initial dilution'!$F25,'Initial dilution'!$E25))</f>
        <v/>
      </c>
      <c r="G33" s="90" t="str">
        <f>IF(LEN(F33)=0,"",VLOOKUP(F33, Indices!$A:$B, 2, FALSE))</f>
        <v/>
      </c>
    </row>
    <row r="34" spans="1:7" x14ac:dyDescent="0.3">
      <c r="A34" s="90" t="str">
        <f>IF(LEN('Initial dilution'!$B26)&gt;0,'Initial dilution'!$B26,"")</f>
        <v/>
      </c>
      <c r="B34" s="90" t="str">
        <f>IF(LEN(TRIM('Initial dilution'!$B26))&gt;0, SUBSTITUTE(TRIM('Initial dilution'!$C26), " ", ""), "")</f>
        <v/>
      </c>
      <c r="C34" s="90" t="str">
        <f>IF(LEN('Initial dilution'!$B26)&gt;0, 'Initial dilution'!$A26,"")</f>
        <v/>
      </c>
      <c r="D34" s="90" t="str">
        <f>IF(OR(LEN('Initial dilution'!$B26)=0, LEN('Initial dilution'!$E26)=0), "", IF(LEFT(RIGHT('Initial dilution'!$E26,3),1)="7",'Initial dilution'!$E26,'Initial dilution'!$F26))</f>
        <v/>
      </c>
      <c r="E34" s="90" t="str">
        <f>IF(LEN($D34)=0,"",VLOOKUP($D34, Indices!$A:$B, 2, FALSE))</f>
        <v/>
      </c>
      <c r="F34" s="90" t="str">
        <f>IF(OR(LEN('Initial dilution'!$B26)=0, LEN('Initial dilution'!$F26)=0), "", IF(LEFT(RIGHT('Initial dilution'!$F26,3),1)="5",'Initial dilution'!$F26,'Initial dilution'!$E26))</f>
        <v/>
      </c>
      <c r="G34" s="90" t="str">
        <f>IF(LEN(F34)=0,"",VLOOKUP(F34, Indices!$A:$B, 2, FALSE))</f>
        <v/>
      </c>
    </row>
    <row r="35" spans="1:7" x14ac:dyDescent="0.3">
      <c r="A35" s="90" t="str">
        <f>IF(LEN('Initial dilution'!$B27)&gt;0,'Initial dilution'!$B27,"")</f>
        <v/>
      </c>
      <c r="B35" s="90" t="str">
        <f>IF(LEN(TRIM('Initial dilution'!$B27))&gt;0, SUBSTITUTE(TRIM('Initial dilution'!$C27), " ", ""), "")</f>
        <v/>
      </c>
      <c r="C35" s="90" t="str">
        <f>IF(LEN('Initial dilution'!$B27)&gt;0, 'Initial dilution'!$A27,"")</f>
        <v/>
      </c>
      <c r="D35" s="90" t="str">
        <f>IF(OR(LEN('Initial dilution'!$B27)=0, LEN('Initial dilution'!$E27)=0), "", IF(LEFT(RIGHT('Initial dilution'!$E27,3),1)="7",'Initial dilution'!$E27,'Initial dilution'!$F27))</f>
        <v/>
      </c>
      <c r="E35" s="90" t="str">
        <f>IF(LEN($D35)=0,"",VLOOKUP($D35, Indices!$A:$B, 2, FALSE))</f>
        <v/>
      </c>
      <c r="F35" s="90" t="str">
        <f>IF(OR(LEN('Initial dilution'!$B27)=0, LEN('Initial dilution'!$F27)=0), "", IF(LEFT(RIGHT('Initial dilution'!$F27,3),1)="5",'Initial dilution'!$F27,'Initial dilution'!$E27))</f>
        <v/>
      </c>
      <c r="G35" s="90" t="str">
        <f>IF(LEN(F35)=0,"",VLOOKUP(F35, Indices!$A:$B, 2, FALSE))</f>
        <v/>
      </c>
    </row>
    <row r="36" spans="1:7" x14ac:dyDescent="0.3">
      <c r="A36" s="90" t="str">
        <f>IF(LEN('Initial dilution'!$B28)&gt;0,'Initial dilution'!$B28,"")</f>
        <v/>
      </c>
      <c r="B36" s="90" t="str">
        <f>IF(LEN(TRIM('Initial dilution'!$B28))&gt;0, SUBSTITUTE(TRIM('Initial dilution'!$C28), " ", ""), "")</f>
        <v/>
      </c>
      <c r="C36" s="90" t="str">
        <f>IF(LEN('Initial dilution'!$B28)&gt;0, 'Initial dilution'!$A28,"")</f>
        <v/>
      </c>
      <c r="D36" s="90" t="str">
        <f>IF(OR(LEN('Initial dilution'!$B28)=0, LEN('Initial dilution'!$E28)=0), "", IF(LEFT(RIGHT('Initial dilution'!$E28,3),1)="7",'Initial dilution'!$E28,'Initial dilution'!$F28))</f>
        <v/>
      </c>
      <c r="E36" s="90" t="str">
        <f>IF(LEN($D36)=0,"",VLOOKUP($D36, Indices!$A:$B, 2, FALSE))</f>
        <v/>
      </c>
      <c r="F36" s="90" t="str">
        <f>IF(OR(LEN('Initial dilution'!$B28)=0, LEN('Initial dilution'!$F28)=0), "", IF(LEFT(RIGHT('Initial dilution'!$F28,3),1)="5",'Initial dilution'!$F28,'Initial dilution'!$E28))</f>
        <v/>
      </c>
      <c r="G36" s="90" t="str">
        <f>IF(LEN(F36)=0,"",VLOOKUP(F36, Indices!$A:$B, 2, FALSE))</f>
        <v/>
      </c>
    </row>
    <row r="37" spans="1:7" x14ac:dyDescent="0.3">
      <c r="A37" s="90" t="str">
        <f>IF(LEN('Initial dilution'!$B29)&gt;0,'Initial dilution'!$B29,"")</f>
        <v/>
      </c>
      <c r="B37" s="90" t="str">
        <f>IF(LEN(TRIM('Initial dilution'!$B29))&gt;0, SUBSTITUTE(TRIM('Initial dilution'!$C29), " ", ""), "")</f>
        <v/>
      </c>
      <c r="C37" s="90" t="str">
        <f>IF(LEN('Initial dilution'!$B29)&gt;0, 'Initial dilution'!$A29,"")</f>
        <v/>
      </c>
      <c r="D37" s="90" t="str">
        <f>IF(OR(LEN('Initial dilution'!$B29)=0, LEN('Initial dilution'!$E29)=0), "", IF(LEFT(RIGHT('Initial dilution'!$E29,3),1)="7",'Initial dilution'!$E29,'Initial dilution'!$F29))</f>
        <v/>
      </c>
      <c r="E37" s="90" t="str">
        <f>IF(LEN($D37)=0,"",VLOOKUP($D37, Indices!$A:$B, 2, FALSE))</f>
        <v/>
      </c>
      <c r="F37" s="90" t="str">
        <f>IF(OR(LEN('Initial dilution'!$B29)=0, LEN('Initial dilution'!$F29)=0), "", IF(LEFT(RIGHT('Initial dilution'!$F29,3),1)="5",'Initial dilution'!$F29,'Initial dilution'!$E29))</f>
        <v/>
      </c>
      <c r="G37" s="90" t="str">
        <f>IF(LEN(F37)=0,"",VLOOKUP(F37, Indices!$A:$B, 2, FALSE))</f>
        <v/>
      </c>
    </row>
    <row r="38" spans="1:7" x14ac:dyDescent="0.3">
      <c r="A38" s="90" t="str">
        <f>IF(LEN('Initial dilution'!$B30)&gt;0,'Initial dilution'!$B30,"")</f>
        <v/>
      </c>
      <c r="B38" s="90" t="str">
        <f>IF(LEN(TRIM('Initial dilution'!$B30))&gt;0, SUBSTITUTE(TRIM('Initial dilution'!$C30), " ", ""), "")</f>
        <v/>
      </c>
      <c r="C38" s="90" t="str">
        <f>IF(LEN('Initial dilution'!$B30)&gt;0, 'Initial dilution'!$A30,"")</f>
        <v/>
      </c>
      <c r="D38" s="90" t="str">
        <f>IF(OR(LEN('Initial dilution'!$B30)=0, LEN('Initial dilution'!$E30)=0), "", IF(LEFT(RIGHT('Initial dilution'!$E30,3),1)="7",'Initial dilution'!$E30,'Initial dilution'!$F30))</f>
        <v/>
      </c>
      <c r="E38" s="90" t="str">
        <f>IF(LEN($D38)=0,"",VLOOKUP($D38, Indices!$A:$B, 2, FALSE))</f>
        <v/>
      </c>
      <c r="F38" s="90" t="str">
        <f>IF(OR(LEN('Initial dilution'!$B30)=0, LEN('Initial dilution'!$F30)=0), "", IF(LEFT(RIGHT('Initial dilution'!$F30,3),1)="5",'Initial dilution'!$F30,'Initial dilution'!$E30))</f>
        <v/>
      </c>
      <c r="G38" s="90" t="str">
        <f>IF(LEN(F38)=0,"",VLOOKUP(F38, Indices!$A:$B, 2, FALSE))</f>
        <v/>
      </c>
    </row>
    <row r="39" spans="1:7" x14ac:dyDescent="0.3">
      <c r="A39" s="90" t="str">
        <f>IF(LEN('Initial dilution'!$B31)&gt;0,'Initial dilution'!$B31,"")</f>
        <v/>
      </c>
      <c r="B39" s="90" t="str">
        <f>IF(LEN(TRIM('Initial dilution'!$B31))&gt;0, SUBSTITUTE(TRIM('Initial dilution'!$C31), " ", ""), "")</f>
        <v/>
      </c>
      <c r="C39" s="90" t="str">
        <f>IF(LEN('Initial dilution'!$B31)&gt;0, 'Initial dilution'!$A31,"")</f>
        <v/>
      </c>
      <c r="D39" s="90" t="str">
        <f>IF(OR(LEN('Initial dilution'!$B31)=0, LEN('Initial dilution'!$E31)=0), "", IF(LEFT(RIGHT('Initial dilution'!$E31,3),1)="7",'Initial dilution'!$E31,'Initial dilution'!$F31))</f>
        <v/>
      </c>
      <c r="E39" s="90" t="str">
        <f>IF(LEN($D39)=0,"",VLOOKUP($D39, Indices!$A:$B, 2, FALSE))</f>
        <v/>
      </c>
      <c r="F39" s="90" t="str">
        <f>IF(OR(LEN('Initial dilution'!$B31)=0, LEN('Initial dilution'!$F31)=0), "", IF(LEFT(RIGHT('Initial dilution'!$F31,3),1)="5",'Initial dilution'!$F31,'Initial dilution'!$E31))</f>
        <v/>
      </c>
      <c r="G39" s="90" t="str">
        <f>IF(LEN(F39)=0,"",VLOOKUP(F39, Indices!$A:$B, 2, FALSE))</f>
        <v/>
      </c>
    </row>
    <row r="40" spans="1:7" x14ac:dyDescent="0.3">
      <c r="A40" s="90" t="str">
        <f>IF(LEN('Initial dilution'!$B32)&gt;0,'Initial dilution'!$B32,"")</f>
        <v/>
      </c>
      <c r="B40" s="90" t="str">
        <f>IF(LEN(TRIM('Initial dilution'!$B32))&gt;0, SUBSTITUTE(TRIM('Initial dilution'!$C32), " ", ""), "")</f>
        <v/>
      </c>
      <c r="C40" s="90" t="str">
        <f>IF(LEN('Initial dilution'!$B32)&gt;0, 'Initial dilution'!$A32,"")</f>
        <v/>
      </c>
      <c r="D40" s="90" t="str">
        <f>IF(OR(LEN('Initial dilution'!$B32)=0, LEN('Initial dilution'!$E32)=0), "", IF(LEFT(RIGHT('Initial dilution'!$E32,3),1)="7",'Initial dilution'!$E32,'Initial dilution'!$F32))</f>
        <v/>
      </c>
      <c r="E40" s="90" t="str">
        <f>IF(LEN($D40)=0,"",VLOOKUP($D40, Indices!$A:$B, 2, FALSE))</f>
        <v/>
      </c>
      <c r="F40" s="90" t="str">
        <f>IF(OR(LEN('Initial dilution'!$B32)=0, LEN('Initial dilution'!$F32)=0), "", IF(LEFT(RIGHT('Initial dilution'!$F32,3),1)="5",'Initial dilution'!$F32,'Initial dilution'!$E32))</f>
        <v/>
      </c>
      <c r="G40" s="90" t="str">
        <f>IF(LEN(F40)=0,"",VLOOKUP(F40, Indices!$A:$B, 2, FALSE))</f>
        <v/>
      </c>
    </row>
    <row r="41" spans="1:7" x14ac:dyDescent="0.3">
      <c r="A41" s="90" t="str">
        <f>IF(LEN('Initial dilution'!$B33)&gt;0,'Initial dilution'!$B33,"")</f>
        <v/>
      </c>
      <c r="B41" s="90" t="str">
        <f>IF(LEN(TRIM('Initial dilution'!$B33))&gt;0, SUBSTITUTE(TRIM('Initial dilution'!$C33), " ", ""), "")</f>
        <v/>
      </c>
      <c r="C41" s="90" t="str">
        <f>IF(LEN('Initial dilution'!$B33)&gt;0, 'Initial dilution'!$A33,"")</f>
        <v/>
      </c>
      <c r="D41" s="90" t="str">
        <f>IF(OR(LEN('Initial dilution'!$B33)=0, LEN('Initial dilution'!$E33)=0), "", IF(LEFT(RIGHT('Initial dilution'!$E33,3),1)="7",'Initial dilution'!$E33,'Initial dilution'!$F33))</f>
        <v/>
      </c>
      <c r="E41" s="90" t="str">
        <f>IF(LEN($D41)=0,"",VLOOKUP($D41, Indices!$A:$B, 2, FALSE))</f>
        <v/>
      </c>
      <c r="F41" s="90" t="str">
        <f>IF(OR(LEN('Initial dilution'!$B33)=0, LEN('Initial dilution'!$F33)=0), "", IF(LEFT(RIGHT('Initial dilution'!$F33,3),1)="5",'Initial dilution'!$F33,'Initial dilution'!$E33))</f>
        <v/>
      </c>
      <c r="G41" s="90" t="str">
        <f>IF(LEN(F41)=0,"",VLOOKUP(F41, Indices!$A:$B, 2, FALSE))</f>
        <v/>
      </c>
    </row>
    <row r="42" spans="1:7" x14ac:dyDescent="0.3">
      <c r="A42" s="90" t="str">
        <f>IF(LEN('Initial dilution'!$B34)&gt;0,'Initial dilution'!$B34,"")</f>
        <v/>
      </c>
      <c r="B42" s="90" t="str">
        <f>IF(LEN(TRIM('Initial dilution'!$B34))&gt;0, SUBSTITUTE(TRIM('Initial dilution'!$C34), " ", ""), "")</f>
        <v/>
      </c>
      <c r="C42" s="90" t="str">
        <f>IF(LEN('Initial dilution'!$B34)&gt;0, 'Initial dilution'!$A34,"")</f>
        <v/>
      </c>
      <c r="D42" s="90" t="str">
        <f>IF(OR(LEN('Initial dilution'!$B34)=0, LEN('Initial dilution'!$E34)=0), "", IF(LEFT(RIGHT('Initial dilution'!$E34,3),1)="7",'Initial dilution'!$E34,'Initial dilution'!$F34))</f>
        <v/>
      </c>
      <c r="E42" s="90" t="str">
        <f>IF(LEN($D42)=0,"",VLOOKUP($D42, Indices!$A:$B, 2, FALSE))</f>
        <v/>
      </c>
      <c r="F42" s="90" t="str">
        <f>IF(OR(LEN('Initial dilution'!$B34)=0, LEN('Initial dilution'!$F34)=0), "", IF(LEFT(RIGHT('Initial dilution'!$F34,3),1)="5",'Initial dilution'!$F34,'Initial dilution'!$E34))</f>
        <v/>
      </c>
      <c r="G42" s="90" t="str">
        <f>IF(LEN(F42)=0,"",VLOOKUP(F42, Indices!$A:$B, 2, FALSE))</f>
        <v/>
      </c>
    </row>
    <row r="43" spans="1:7" x14ac:dyDescent="0.3">
      <c r="A43" s="90" t="str">
        <f>IF(LEN('Initial dilution'!$B35)&gt;0,'Initial dilution'!$B35,"")</f>
        <v/>
      </c>
      <c r="B43" s="90" t="str">
        <f>IF(LEN(TRIM('Initial dilution'!$B35))&gt;0, SUBSTITUTE(TRIM('Initial dilution'!$C35), " ", ""), "")</f>
        <v/>
      </c>
      <c r="C43" s="90" t="str">
        <f>IF(LEN('Initial dilution'!$B35)&gt;0, 'Initial dilution'!$A35,"")</f>
        <v/>
      </c>
      <c r="D43" s="90" t="str">
        <f>IF(OR(LEN('Initial dilution'!$B35)=0, LEN('Initial dilution'!$E35)=0), "", IF(LEFT(RIGHT('Initial dilution'!$E35,3),1)="7",'Initial dilution'!$E35,'Initial dilution'!$F35))</f>
        <v/>
      </c>
      <c r="E43" s="90" t="str">
        <f>IF(LEN($D43)=0,"",VLOOKUP($D43, Indices!$A:$B, 2, FALSE))</f>
        <v/>
      </c>
      <c r="F43" s="90" t="str">
        <f>IF(OR(LEN('Initial dilution'!$B35)=0, LEN('Initial dilution'!$F35)=0), "", IF(LEFT(RIGHT('Initial dilution'!$F35,3),1)="5",'Initial dilution'!$F35,'Initial dilution'!$E35))</f>
        <v/>
      </c>
      <c r="G43" s="90" t="str">
        <f>IF(LEN(F43)=0,"",VLOOKUP(F43, Indices!$A:$B, 2, FALSE))</f>
        <v/>
      </c>
    </row>
    <row r="44" spans="1:7" x14ac:dyDescent="0.3">
      <c r="A44" s="90" t="str">
        <f>IF(LEN('Initial dilution'!$B36)&gt;0,'Initial dilution'!$B36,"")</f>
        <v/>
      </c>
      <c r="B44" s="90" t="str">
        <f>IF(LEN(TRIM('Initial dilution'!$B36))&gt;0, SUBSTITUTE(TRIM('Initial dilution'!$C36), " ", ""), "")</f>
        <v/>
      </c>
      <c r="C44" s="90" t="str">
        <f>IF(LEN('Initial dilution'!$B36)&gt;0, 'Initial dilution'!$A36,"")</f>
        <v/>
      </c>
      <c r="D44" s="90" t="str">
        <f>IF(OR(LEN('Initial dilution'!$B36)=0, LEN('Initial dilution'!$E36)=0), "", IF(LEFT(RIGHT('Initial dilution'!$E36,3),1)="7",'Initial dilution'!$E36,'Initial dilution'!$F36))</f>
        <v/>
      </c>
      <c r="E44" s="90" t="str">
        <f>IF(LEN($D44)=0,"",VLOOKUP($D44, Indices!$A:$B, 2, FALSE))</f>
        <v/>
      </c>
      <c r="F44" s="90" t="str">
        <f>IF(OR(LEN('Initial dilution'!$B36)=0, LEN('Initial dilution'!$F36)=0), "", IF(LEFT(RIGHT('Initial dilution'!$F36,3),1)="5",'Initial dilution'!$F36,'Initial dilution'!$E36))</f>
        <v/>
      </c>
      <c r="G44" s="90" t="str">
        <f>IF(LEN(F44)=0,"",VLOOKUP(F44, Indices!$A:$B, 2, FALSE))</f>
        <v/>
      </c>
    </row>
    <row r="45" spans="1:7" x14ac:dyDescent="0.3">
      <c r="A45" s="90" t="str">
        <f>IF(LEN('Initial dilution'!$B37)&gt;0,'Initial dilution'!$B37,"")</f>
        <v/>
      </c>
      <c r="B45" s="90" t="str">
        <f>IF(LEN(TRIM('Initial dilution'!$B37))&gt;0, SUBSTITUTE(TRIM('Initial dilution'!$C37), " ", ""), "")</f>
        <v/>
      </c>
      <c r="C45" s="90" t="str">
        <f>IF(LEN('Initial dilution'!$B37)&gt;0, 'Initial dilution'!$A37,"")</f>
        <v/>
      </c>
      <c r="D45" s="90" t="str">
        <f>IF(OR(LEN('Initial dilution'!$B37)=0, LEN('Initial dilution'!$E37)=0), "", IF(LEFT(RIGHT('Initial dilution'!$E37,3),1)="7",'Initial dilution'!$E37,'Initial dilution'!$F37))</f>
        <v/>
      </c>
      <c r="E45" s="90" t="str">
        <f>IF(LEN($D45)=0,"",VLOOKUP($D45, Indices!$A:$B, 2, FALSE))</f>
        <v/>
      </c>
      <c r="F45" s="90" t="str">
        <f>IF(OR(LEN('Initial dilution'!$B37)=0, LEN('Initial dilution'!$F37)=0), "", IF(LEFT(RIGHT('Initial dilution'!$F37,3),1)="5",'Initial dilution'!$F37,'Initial dilution'!$E37))</f>
        <v/>
      </c>
      <c r="G45" s="90" t="str">
        <f>IF(LEN(F45)=0,"",VLOOKUP(F45, Indices!$A:$B, 2, FALSE))</f>
        <v/>
      </c>
    </row>
    <row r="46" spans="1:7" x14ac:dyDescent="0.3">
      <c r="A46" s="90" t="str">
        <f>IF(LEN('Initial dilution'!$B38)&gt;0,'Initial dilution'!$B38,"")</f>
        <v/>
      </c>
      <c r="B46" s="90" t="str">
        <f>IF(LEN(TRIM('Initial dilution'!$B38))&gt;0, SUBSTITUTE(TRIM('Initial dilution'!$C38), " ", ""), "")</f>
        <v/>
      </c>
      <c r="C46" s="90" t="str">
        <f>IF(LEN('Initial dilution'!$B38)&gt;0, 'Initial dilution'!$A38,"")</f>
        <v/>
      </c>
      <c r="D46" s="90" t="str">
        <f>IF(OR(LEN('Initial dilution'!$B38)=0, LEN('Initial dilution'!$E38)=0), "", IF(LEFT(RIGHT('Initial dilution'!$E38,3),1)="7",'Initial dilution'!$E38,'Initial dilution'!$F38))</f>
        <v/>
      </c>
      <c r="E46" s="90" t="str">
        <f>IF(LEN($D46)=0,"",VLOOKUP($D46, Indices!$A:$B, 2, FALSE))</f>
        <v/>
      </c>
      <c r="F46" s="90" t="str">
        <f>IF(OR(LEN('Initial dilution'!$B38)=0, LEN('Initial dilution'!$F38)=0), "", IF(LEFT(RIGHT('Initial dilution'!$F38,3),1)="5",'Initial dilution'!$F38,'Initial dilution'!$E38))</f>
        <v/>
      </c>
      <c r="G46" s="90" t="str">
        <f>IF(LEN(F46)=0,"",VLOOKUP(F46, Indices!$A:$B, 2, FALSE))</f>
        <v/>
      </c>
    </row>
    <row r="47" spans="1:7" x14ac:dyDescent="0.3">
      <c r="A47" s="90" t="str">
        <f>IF(LEN('Initial dilution'!$B39)&gt;0,'Initial dilution'!$B39,"")</f>
        <v/>
      </c>
      <c r="B47" s="90" t="str">
        <f>IF(LEN(TRIM('Initial dilution'!$B39))&gt;0, SUBSTITUTE(TRIM('Initial dilution'!$C39), " ", ""), "")</f>
        <v/>
      </c>
      <c r="C47" s="90" t="str">
        <f>IF(LEN('Initial dilution'!$B39)&gt;0, 'Initial dilution'!$A39,"")</f>
        <v/>
      </c>
      <c r="D47" s="90" t="str">
        <f>IF(OR(LEN('Initial dilution'!$B39)=0, LEN('Initial dilution'!$E39)=0), "", IF(LEFT(RIGHT('Initial dilution'!$E39,3),1)="7",'Initial dilution'!$E39,'Initial dilution'!$F39))</f>
        <v/>
      </c>
      <c r="E47" s="90" t="str">
        <f>IF(LEN($D47)=0,"",VLOOKUP($D47, Indices!$A:$B, 2, FALSE))</f>
        <v/>
      </c>
      <c r="F47" s="90" t="str">
        <f>IF(OR(LEN('Initial dilution'!$B39)=0, LEN('Initial dilution'!$F39)=0), "", IF(LEFT(RIGHT('Initial dilution'!$F39,3),1)="5",'Initial dilution'!$F39,'Initial dilution'!$E39))</f>
        <v/>
      </c>
      <c r="G47" s="90" t="str">
        <f>IF(LEN(F47)=0,"",VLOOKUP(F47, Indices!$A:$B, 2, FALSE))</f>
        <v/>
      </c>
    </row>
    <row r="48" spans="1:7" x14ac:dyDescent="0.3">
      <c r="A48" s="90" t="str">
        <f>IF(LEN('Initial dilution'!$B40)&gt;0,'Initial dilution'!$B40,"")</f>
        <v/>
      </c>
      <c r="B48" s="90" t="str">
        <f>IF(LEN(TRIM('Initial dilution'!$B40))&gt;0, SUBSTITUTE(TRIM('Initial dilution'!$C40), " ", ""), "")</f>
        <v/>
      </c>
      <c r="C48" s="90" t="str">
        <f>IF(LEN('Initial dilution'!$B40)&gt;0, 'Initial dilution'!$A40,"")</f>
        <v/>
      </c>
      <c r="D48" s="90" t="str">
        <f>IF(OR(LEN('Initial dilution'!$B40)=0, LEN('Initial dilution'!$E40)=0), "", IF(LEFT(RIGHT('Initial dilution'!$E40,3),1)="7",'Initial dilution'!$E40,'Initial dilution'!$F40))</f>
        <v/>
      </c>
      <c r="E48" s="90" t="str">
        <f>IF(LEN($D48)=0,"",VLOOKUP($D48, Indices!$A:$B, 2, FALSE))</f>
        <v/>
      </c>
      <c r="F48" s="90" t="str">
        <f>IF(OR(LEN('Initial dilution'!$B40)=0, LEN('Initial dilution'!$F40)=0), "", IF(LEFT(RIGHT('Initial dilution'!$F40,3),1)="5",'Initial dilution'!$F40,'Initial dilution'!$E40))</f>
        <v/>
      </c>
      <c r="G48" s="90" t="str">
        <f>IF(LEN(F48)=0,"",VLOOKUP(F48, Indices!$A:$B, 2, FALSE))</f>
        <v/>
      </c>
    </row>
    <row r="49" spans="1:7" x14ac:dyDescent="0.3">
      <c r="A49" s="90" t="str">
        <f>IF(LEN('Initial dilution'!$B41)&gt;0,'Initial dilution'!$B41,"")</f>
        <v/>
      </c>
      <c r="B49" s="90" t="str">
        <f>IF(LEN(TRIM('Initial dilution'!$B41))&gt;0, SUBSTITUTE(TRIM('Initial dilution'!$C41), " ", ""), "")</f>
        <v/>
      </c>
      <c r="C49" s="90" t="str">
        <f>IF(LEN('Initial dilution'!$B41)&gt;0, 'Initial dilution'!$A41,"")</f>
        <v/>
      </c>
      <c r="D49" s="90" t="str">
        <f>IF(OR(LEN('Initial dilution'!$B41)=0, LEN('Initial dilution'!$E41)=0), "", IF(LEFT(RIGHT('Initial dilution'!$E41,3),1)="7",'Initial dilution'!$E41,'Initial dilution'!$F41))</f>
        <v/>
      </c>
      <c r="E49" s="90" t="str">
        <f>IF(LEN($D49)=0,"",VLOOKUP($D49, Indices!$A:$B, 2, FALSE))</f>
        <v/>
      </c>
      <c r="F49" s="90" t="str">
        <f>IF(OR(LEN('Initial dilution'!$B41)=0, LEN('Initial dilution'!$F41)=0), "", IF(LEFT(RIGHT('Initial dilution'!$F41,3),1)="5",'Initial dilution'!$F41,'Initial dilution'!$E41))</f>
        <v/>
      </c>
      <c r="G49" s="90" t="str">
        <f>IF(LEN(F49)=0,"",VLOOKUP(F49, Indices!$A:$B, 2, FALSE))</f>
        <v/>
      </c>
    </row>
    <row r="50" spans="1:7" x14ac:dyDescent="0.3">
      <c r="A50" s="90" t="str">
        <f>IF(LEN('Initial dilution'!$B42)&gt;0,'Initial dilution'!$B42,"")</f>
        <v/>
      </c>
      <c r="B50" s="90" t="str">
        <f>IF(LEN(TRIM('Initial dilution'!$B42))&gt;0, SUBSTITUTE(TRIM('Initial dilution'!$C42), " ", ""), "")</f>
        <v/>
      </c>
      <c r="C50" s="90" t="str">
        <f>IF(LEN('Initial dilution'!$B42)&gt;0, 'Initial dilution'!$A42,"")</f>
        <v/>
      </c>
      <c r="D50" s="90" t="str">
        <f>IF(OR(LEN('Initial dilution'!$B42)=0, LEN('Initial dilution'!$E42)=0), "", IF(LEFT(RIGHT('Initial dilution'!$E42,3),1)="7",'Initial dilution'!$E42,'Initial dilution'!$F42))</f>
        <v/>
      </c>
      <c r="E50" s="90" t="str">
        <f>IF(LEN($D50)=0,"",VLOOKUP($D50, Indices!$A:$B, 2, FALSE))</f>
        <v/>
      </c>
      <c r="F50" s="90" t="str">
        <f>IF(OR(LEN('Initial dilution'!$B42)=0, LEN('Initial dilution'!$F42)=0), "", IF(LEFT(RIGHT('Initial dilution'!$F42,3),1)="5",'Initial dilution'!$F42,'Initial dilution'!$E42))</f>
        <v/>
      </c>
      <c r="G50" s="90" t="str">
        <f>IF(LEN(F50)=0,"",VLOOKUP(F50, Indices!$A:$B, 2, FALSE))</f>
        <v/>
      </c>
    </row>
    <row r="51" spans="1:7" x14ac:dyDescent="0.3">
      <c r="A51" s="90" t="str">
        <f>IF(LEN('Initial dilution'!$B43)&gt;0,'Initial dilution'!$B43,"")</f>
        <v/>
      </c>
      <c r="B51" s="90" t="str">
        <f>IF(LEN(TRIM('Initial dilution'!$B43))&gt;0, SUBSTITUTE(TRIM('Initial dilution'!$C43), " ", ""), "")</f>
        <v/>
      </c>
      <c r="C51" s="90" t="str">
        <f>IF(LEN('Initial dilution'!$B43)&gt;0, 'Initial dilution'!$A43,"")</f>
        <v/>
      </c>
      <c r="D51" s="90" t="str">
        <f>IF(OR(LEN('Initial dilution'!$B43)=0, LEN('Initial dilution'!$E43)=0), "", IF(LEFT(RIGHT('Initial dilution'!$E43,3),1)="7",'Initial dilution'!$E43,'Initial dilution'!$F43))</f>
        <v/>
      </c>
      <c r="E51" s="90" t="str">
        <f>IF(LEN($D51)=0,"",VLOOKUP($D51, Indices!$A:$B, 2, FALSE))</f>
        <v/>
      </c>
      <c r="F51" s="90" t="str">
        <f>IF(OR(LEN('Initial dilution'!$B43)=0, LEN('Initial dilution'!$F43)=0), "", IF(LEFT(RIGHT('Initial dilution'!$F43,3),1)="5",'Initial dilution'!$F43,'Initial dilution'!$E43))</f>
        <v/>
      </c>
      <c r="G51" s="90" t="str">
        <f>IF(LEN(F51)=0,"",VLOOKUP(F51, Indices!$A:$B, 2, FALSE))</f>
        <v/>
      </c>
    </row>
    <row r="52" spans="1:7" x14ac:dyDescent="0.3">
      <c r="A52" s="90" t="str">
        <f>IF(LEN('Initial dilution'!$B44)&gt;0,'Initial dilution'!$B44,"")</f>
        <v/>
      </c>
      <c r="B52" s="90" t="str">
        <f>IF(LEN(TRIM('Initial dilution'!$B44))&gt;0, SUBSTITUTE(TRIM('Initial dilution'!$C44), " ", ""), "")</f>
        <v/>
      </c>
      <c r="C52" s="90" t="str">
        <f>IF(LEN('Initial dilution'!$B44)&gt;0, 'Initial dilution'!$A44,"")</f>
        <v/>
      </c>
      <c r="D52" s="90" t="str">
        <f>IF(OR(LEN('Initial dilution'!$B44)=0, LEN('Initial dilution'!$E44)=0), "", IF(LEFT(RIGHT('Initial dilution'!$E44,3),1)="7",'Initial dilution'!$E44,'Initial dilution'!$F44))</f>
        <v/>
      </c>
      <c r="E52" s="90" t="str">
        <f>IF(LEN($D52)=0,"",VLOOKUP($D52, Indices!$A:$B, 2, FALSE))</f>
        <v/>
      </c>
      <c r="F52" s="90" t="str">
        <f>IF(OR(LEN('Initial dilution'!$B44)=0, LEN('Initial dilution'!$F44)=0), "", IF(LEFT(RIGHT('Initial dilution'!$F44,3),1)="5",'Initial dilution'!$F44,'Initial dilution'!$E44))</f>
        <v/>
      </c>
      <c r="G52" s="90" t="str">
        <f>IF(LEN(F52)=0,"",VLOOKUP(F52, Indices!$A:$B, 2, FALSE))</f>
        <v/>
      </c>
    </row>
    <row r="53" spans="1:7" x14ac:dyDescent="0.3">
      <c r="A53" s="90" t="str">
        <f>IF(LEN('Initial dilution'!$B45)&gt;0,'Initial dilution'!$B45,"")</f>
        <v/>
      </c>
      <c r="B53" s="90" t="str">
        <f>IF(LEN(TRIM('Initial dilution'!$B45))&gt;0, SUBSTITUTE(TRIM('Initial dilution'!$C45), " ", ""), "")</f>
        <v/>
      </c>
      <c r="C53" s="90" t="str">
        <f>IF(LEN('Initial dilution'!$B45)&gt;0, 'Initial dilution'!$A45,"")</f>
        <v/>
      </c>
      <c r="D53" s="90" t="str">
        <f>IF(OR(LEN('Initial dilution'!$B45)=0, LEN('Initial dilution'!$E45)=0), "", IF(LEFT(RIGHT('Initial dilution'!$E45,3),1)="7",'Initial dilution'!$E45,'Initial dilution'!$F45))</f>
        <v/>
      </c>
      <c r="E53" s="90" t="str">
        <f>IF(LEN($D53)=0,"",VLOOKUP($D53, Indices!$A:$B, 2, FALSE))</f>
        <v/>
      </c>
      <c r="F53" s="90" t="str">
        <f>IF(OR(LEN('Initial dilution'!$B45)=0, LEN('Initial dilution'!$F45)=0), "", IF(LEFT(RIGHT('Initial dilution'!$F45,3),1)="5",'Initial dilution'!$F45,'Initial dilution'!$E45))</f>
        <v/>
      </c>
      <c r="G53" s="90" t="str">
        <f>IF(LEN(F53)=0,"",VLOOKUP(F53, Indices!$A:$B, 2, FALSE))</f>
        <v/>
      </c>
    </row>
    <row r="54" spans="1:7" x14ac:dyDescent="0.3">
      <c r="A54" s="90" t="str">
        <f>IF(LEN('Initial dilution'!$B46)&gt;0,'Initial dilution'!$B46,"")</f>
        <v/>
      </c>
      <c r="B54" s="90" t="str">
        <f>IF(LEN(TRIM('Initial dilution'!$B46))&gt;0, SUBSTITUTE(TRIM('Initial dilution'!$C46), " ", ""), "")</f>
        <v/>
      </c>
      <c r="C54" s="90" t="str">
        <f>IF(LEN('Initial dilution'!$B46)&gt;0, 'Initial dilution'!$A46,"")</f>
        <v/>
      </c>
      <c r="D54" s="90" t="str">
        <f>IF(OR(LEN('Initial dilution'!$B46)=0, LEN('Initial dilution'!$E46)=0), "", IF(LEFT(RIGHT('Initial dilution'!$E46,3),1)="7",'Initial dilution'!$E46,'Initial dilution'!$F46))</f>
        <v/>
      </c>
      <c r="E54" s="90" t="str">
        <f>IF(LEN($D54)=0,"",VLOOKUP($D54, Indices!$A:$B, 2, FALSE))</f>
        <v/>
      </c>
      <c r="F54" s="90" t="str">
        <f>IF(OR(LEN('Initial dilution'!$B46)=0, LEN('Initial dilution'!$F46)=0), "", IF(LEFT(RIGHT('Initial dilution'!$F46,3),1)="5",'Initial dilution'!$F46,'Initial dilution'!$E46))</f>
        <v/>
      </c>
      <c r="G54" s="90" t="str">
        <f>IF(LEN(F54)=0,"",VLOOKUP(F54, Indices!$A:$B, 2, FALSE))</f>
        <v/>
      </c>
    </row>
    <row r="55" spans="1:7" x14ac:dyDescent="0.3">
      <c r="A55" s="90" t="str">
        <f>IF(LEN('Initial dilution'!$B47)&gt;0,'Initial dilution'!$B47,"")</f>
        <v/>
      </c>
      <c r="B55" s="90" t="str">
        <f>IF(LEN(TRIM('Initial dilution'!$B47))&gt;0, SUBSTITUTE(TRIM('Initial dilution'!$C47), " ", ""), "")</f>
        <v/>
      </c>
      <c r="C55" s="90" t="str">
        <f>IF(LEN('Initial dilution'!$B47)&gt;0, 'Initial dilution'!$A47,"")</f>
        <v/>
      </c>
      <c r="D55" s="90" t="str">
        <f>IF(OR(LEN('Initial dilution'!$B47)=0, LEN('Initial dilution'!$E47)=0), "", IF(LEFT(RIGHT('Initial dilution'!$E47,3),1)="7",'Initial dilution'!$E47,'Initial dilution'!$F47))</f>
        <v/>
      </c>
      <c r="E55" s="90" t="str">
        <f>IF(LEN($D55)=0,"",VLOOKUP($D55, Indices!$A:$B, 2, FALSE))</f>
        <v/>
      </c>
      <c r="F55" s="90" t="str">
        <f>IF(OR(LEN('Initial dilution'!$B47)=0, LEN('Initial dilution'!$F47)=0), "", IF(LEFT(RIGHT('Initial dilution'!$F47,3),1)="5",'Initial dilution'!$F47,'Initial dilution'!$E47))</f>
        <v/>
      </c>
      <c r="G55" s="90" t="str">
        <f>IF(LEN(F55)=0,"",VLOOKUP(F55, Indices!$A:$B, 2, FALSE))</f>
        <v/>
      </c>
    </row>
    <row r="56" spans="1:7" x14ac:dyDescent="0.3">
      <c r="A56" s="90" t="str">
        <f>IF(LEN('Initial dilution'!$B48)&gt;0,'Initial dilution'!$B48,"")</f>
        <v/>
      </c>
      <c r="B56" s="90" t="str">
        <f>IF(LEN(TRIM('Initial dilution'!$B48))&gt;0, SUBSTITUTE(TRIM('Initial dilution'!$C48), " ", ""), "")</f>
        <v/>
      </c>
      <c r="C56" s="90" t="str">
        <f>IF(LEN('Initial dilution'!$B48)&gt;0, 'Initial dilution'!$A48,"")</f>
        <v/>
      </c>
      <c r="D56" s="90" t="str">
        <f>IF(OR(LEN('Initial dilution'!$B48)=0, LEN('Initial dilution'!$E48)=0), "", IF(LEFT(RIGHT('Initial dilution'!$E48,3),1)="7",'Initial dilution'!$E48,'Initial dilution'!$F48))</f>
        <v/>
      </c>
      <c r="E56" s="90" t="str">
        <f>IF(LEN($D56)=0,"",VLOOKUP($D56, Indices!$A:$B, 2, FALSE))</f>
        <v/>
      </c>
      <c r="F56" s="90" t="str">
        <f>IF(OR(LEN('Initial dilution'!$B48)=0, LEN('Initial dilution'!$F48)=0), "", IF(LEFT(RIGHT('Initial dilution'!$F48,3),1)="5",'Initial dilution'!$F48,'Initial dilution'!$E48))</f>
        <v/>
      </c>
      <c r="G56" s="90" t="str">
        <f>IF(LEN(F56)=0,"",VLOOKUP(F56, Indices!$A:$B, 2, FALSE))</f>
        <v/>
      </c>
    </row>
    <row r="57" spans="1:7" x14ac:dyDescent="0.3">
      <c r="A57" s="90" t="str">
        <f>IF(LEN('Initial dilution'!$B49)&gt;0,'Initial dilution'!$B49,"")</f>
        <v/>
      </c>
      <c r="B57" s="90" t="str">
        <f>IF(LEN(TRIM('Initial dilution'!$B49))&gt;0, SUBSTITUTE(TRIM('Initial dilution'!$C49), " ", ""), "")</f>
        <v/>
      </c>
      <c r="C57" s="90" t="str">
        <f>IF(LEN('Initial dilution'!$B49)&gt;0, 'Initial dilution'!$A49,"")</f>
        <v/>
      </c>
      <c r="D57" s="90" t="str">
        <f>IF(OR(LEN('Initial dilution'!$B49)=0, LEN('Initial dilution'!$E49)=0), "", IF(LEFT(RIGHT('Initial dilution'!$E49,3),1)="7",'Initial dilution'!$E49,'Initial dilution'!$F49))</f>
        <v/>
      </c>
      <c r="E57" s="90" t="str">
        <f>IF(LEN($D57)=0,"",VLOOKUP($D57, Indices!$A:$B, 2, FALSE))</f>
        <v/>
      </c>
      <c r="F57" s="90" t="str">
        <f>IF(OR(LEN('Initial dilution'!$B49)=0, LEN('Initial dilution'!$F49)=0), "", IF(LEFT(RIGHT('Initial dilution'!$F49,3),1)="5",'Initial dilution'!$F49,'Initial dilution'!$E49))</f>
        <v/>
      </c>
      <c r="G57" s="90" t="str">
        <f>IF(LEN(F57)=0,"",VLOOKUP(F57, Indices!$A:$B, 2, FALSE))</f>
        <v/>
      </c>
    </row>
    <row r="58" spans="1:7" x14ac:dyDescent="0.3">
      <c r="A58" s="90" t="str">
        <f>IF(LEN('Initial dilution'!$B50)&gt;0,'Initial dilution'!$B50,"")</f>
        <v/>
      </c>
      <c r="B58" s="90" t="str">
        <f>IF(LEN(TRIM('Initial dilution'!$B50))&gt;0, SUBSTITUTE(TRIM('Initial dilution'!$C50), " ", ""), "")</f>
        <v/>
      </c>
      <c r="C58" s="90" t="str">
        <f>IF(LEN('Initial dilution'!$B50)&gt;0, 'Initial dilution'!$A50,"")</f>
        <v/>
      </c>
      <c r="D58" s="90" t="str">
        <f>IF(OR(LEN('Initial dilution'!$B50)=0, LEN('Initial dilution'!$E50)=0), "", IF(LEFT(RIGHT('Initial dilution'!$E50,3),1)="7",'Initial dilution'!$E50,'Initial dilution'!$F50))</f>
        <v/>
      </c>
      <c r="E58" s="90" t="str">
        <f>IF(LEN($D58)=0,"",VLOOKUP($D58, Indices!$A:$B, 2, FALSE))</f>
        <v/>
      </c>
      <c r="F58" s="90" t="str">
        <f>IF(OR(LEN('Initial dilution'!$B50)=0, LEN('Initial dilution'!$F50)=0), "", IF(LEFT(RIGHT('Initial dilution'!$F50,3),1)="5",'Initial dilution'!$F50,'Initial dilution'!$E50))</f>
        <v/>
      </c>
      <c r="G58" s="90" t="str">
        <f>IF(LEN(F58)=0,"",VLOOKUP(F58, Indices!$A:$B, 2, FALSE))</f>
        <v/>
      </c>
    </row>
    <row r="59" spans="1:7" x14ac:dyDescent="0.3">
      <c r="A59" s="90" t="str">
        <f>IF(LEN('Initial dilution'!$B51)&gt;0,'Initial dilution'!$B51,"")</f>
        <v/>
      </c>
      <c r="B59" s="90" t="str">
        <f>IF(LEN(TRIM('Initial dilution'!$B51))&gt;0, SUBSTITUTE(TRIM('Initial dilution'!$C51), " ", ""), "")</f>
        <v/>
      </c>
      <c r="C59" s="90" t="str">
        <f>IF(LEN('Initial dilution'!$B51)&gt;0, 'Initial dilution'!$A51,"")</f>
        <v/>
      </c>
      <c r="D59" s="90" t="str">
        <f>IF(OR(LEN('Initial dilution'!$B51)=0, LEN('Initial dilution'!$E51)=0), "", IF(LEFT(RIGHT('Initial dilution'!$E51,3),1)="7",'Initial dilution'!$E51,'Initial dilution'!$F51))</f>
        <v/>
      </c>
      <c r="E59" s="90" t="str">
        <f>IF(LEN($D59)=0,"",VLOOKUP($D59, Indices!$A:$B, 2, FALSE))</f>
        <v/>
      </c>
      <c r="F59" s="90" t="str">
        <f>IF(OR(LEN('Initial dilution'!$B51)=0, LEN('Initial dilution'!$F51)=0), "", IF(LEFT(RIGHT('Initial dilution'!$F51,3),1)="5",'Initial dilution'!$F51,'Initial dilution'!$E51))</f>
        <v/>
      </c>
      <c r="G59" s="90" t="str">
        <f>IF(LEN(F59)=0,"",VLOOKUP(F59, Indices!$A:$B, 2, FALSE))</f>
        <v/>
      </c>
    </row>
    <row r="60" spans="1:7" x14ac:dyDescent="0.3">
      <c r="A60" s="90" t="str">
        <f>IF(LEN('Initial dilution'!$B52)&gt;0,'Initial dilution'!$B52,"")</f>
        <v/>
      </c>
      <c r="B60" s="90" t="str">
        <f>IF(LEN(TRIM('Initial dilution'!$B52))&gt;0, SUBSTITUTE(TRIM('Initial dilution'!$C52), " ", ""), "")</f>
        <v/>
      </c>
      <c r="C60" s="90" t="str">
        <f>IF(LEN('Initial dilution'!$B52)&gt;0, 'Initial dilution'!$A52,"")</f>
        <v/>
      </c>
      <c r="D60" s="90" t="str">
        <f>IF(OR(LEN('Initial dilution'!$B52)=0, LEN('Initial dilution'!$E52)=0), "", IF(LEFT(RIGHT('Initial dilution'!$E52,3),1)="7",'Initial dilution'!$E52,'Initial dilution'!$F52))</f>
        <v/>
      </c>
      <c r="E60" s="90" t="str">
        <f>IF(LEN($D60)=0,"",VLOOKUP($D60, Indices!$A:$B, 2, FALSE))</f>
        <v/>
      </c>
      <c r="F60" s="90" t="str">
        <f>IF(OR(LEN('Initial dilution'!$B52)=0, LEN('Initial dilution'!$F52)=0), "", IF(LEFT(RIGHT('Initial dilution'!$F52,3),1)="5",'Initial dilution'!$F52,'Initial dilution'!$E52))</f>
        <v/>
      </c>
      <c r="G60" s="90" t="str">
        <f>IF(LEN(F60)=0,"",VLOOKUP(F60, Indices!$A:$B, 2, FALSE))</f>
        <v/>
      </c>
    </row>
    <row r="61" spans="1:7" x14ac:dyDescent="0.3">
      <c r="A61" s="90" t="str">
        <f>IF(LEN('Initial dilution'!$B53)&gt;0,'Initial dilution'!$B53,"")</f>
        <v/>
      </c>
      <c r="B61" s="90" t="str">
        <f>IF(LEN(TRIM('Initial dilution'!$B53))&gt;0, SUBSTITUTE(TRIM('Initial dilution'!$C53), " ", ""), "")</f>
        <v/>
      </c>
      <c r="C61" s="90" t="str">
        <f>IF(LEN('Initial dilution'!$B53)&gt;0, 'Initial dilution'!$A53,"")</f>
        <v/>
      </c>
      <c r="D61" s="90" t="str">
        <f>IF(OR(LEN('Initial dilution'!$B53)=0, LEN('Initial dilution'!$E53)=0), "", IF(LEFT(RIGHT('Initial dilution'!$E53,3),1)="7",'Initial dilution'!$E53,'Initial dilution'!$F53))</f>
        <v/>
      </c>
      <c r="E61" s="90" t="str">
        <f>IF(LEN($D61)=0,"",VLOOKUP($D61, Indices!$A:$B, 2, FALSE))</f>
        <v/>
      </c>
      <c r="F61" s="90" t="str">
        <f>IF(OR(LEN('Initial dilution'!$B53)=0, LEN('Initial dilution'!$F53)=0), "", IF(LEFT(RIGHT('Initial dilution'!$F53,3),1)="5",'Initial dilution'!$F53,'Initial dilution'!$E53))</f>
        <v/>
      </c>
      <c r="G61" s="90" t="str">
        <f>IF(LEN(F61)=0,"",VLOOKUP(F61, Indices!$A:$B, 2, FALSE))</f>
        <v/>
      </c>
    </row>
    <row r="62" spans="1:7" x14ac:dyDescent="0.3">
      <c r="A62" s="90" t="str">
        <f>IF(LEN('Initial dilution'!$B54)&gt;0,'Initial dilution'!$B54,"")</f>
        <v/>
      </c>
      <c r="B62" s="90" t="str">
        <f>IF(LEN(TRIM('Initial dilution'!$B54))&gt;0, SUBSTITUTE(TRIM('Initial dilution'!$C54), " ", ""), "")</f>
        <v/>
      </c>
      <c r="C62" s="90" t="str">
        <f>IF(LEN('Initial dilution'!$B54)&gt;0, 'Initial dilution'!$A54,"")</f>
        <v/>
      </c>
      <c r="D62" s="90" t="str">
        <f>IF(OR(LEN('Initial dilution'!$B54)=0, LEN('Initial dilution'!$E54)=0), "", IF(LEFT(RIGHT('Initial dilution'!$E54,3),1)="7",'Initial dilution'!$E54,'Initial dilution'!$F54))</f>
        <v/>
      </c>
      <c r="E62" s="90" t="str">
        <f>IF(LEN($D62)=0,"",VLOOKUP($D62, Indices!$A:$B, 2, FALSE))</f>
        <v/>
      </c>
      <c r="F62" s="90" t="str">
        <f>IF(OR(LEN('Initial dilution'!$B54)=0, LEN('Initial dilution'!$F54)=0), "", IF(LEFT(RIGHT('Initial dilution'!$F54,3),1)="5",'Initial dilution'!$F54,'Initial dilution'!$E54))</f>
        <v/>
      </c>
      <c r="G62" s="90" t="str">
        <f>IF(LEN(F62)=0,"",VLOOKUP(F62, Indices!$A:$B, 2, FALSE))</f>
        <v/>
      </c>
    </row>
    <row r="63" spans="1:7" x14ac:dyDescent="0.3">
      <c r="A63" s="90" t="str">
        <f>IF(LEN('Initial dilution'!$B55)&gt;0,'Initial dilution'!$B55,"")</f>
        <v/>
      </c>
      <c r="B63" s="90" t="str">
        <f>IF(LEN(TRIM('Initial dilution'!$B55))&gt;0, SUBSTITUTE(TRIM('Initial dilution'!$C55), " ", ""), "")</f>
        <v/>
      </c>
      <c r="C63" s="90" t="str">
        <f>IF(LEN('Initial dilution'!$B55)&gt;0, 'Initial dilution'!$A55,"")</f>
        <v/>
      </c>
      <c r="D63" s="90" t="str">
        <f>IF(OR(LEN('Initial dilution'!$B55)=0, LEN('Initial dilution'!$E55)=0), "", IF(LEFT(RIGHT('Initial dilution'!$E55,3),1)="7",'Initial dilution'!$E55,'Initial dilution'!$F55))</f>
        <v/>
      </c>
      <c r="E63" s="90" t="str">
        <f>IF(LEN($D63)=0,"",VLOOKUP($D63, Indices!$A:$B, 2, FALSE))</f>
        <v/>
      </c>
      <c r="F63" s="90" t="str">
        <f>IF(OR(LEN('Initial dilution'!$B55)=0, LEN('Initial dilution'!$F55)=0), "", IF(LEFT(RIGHT('Initial dilution'!$F55,3),1)="5",'Initial dilution'!$F55,'Initial dilution'!$E55))</f>
        <v/>
      </c>
      <c r="G63" s="90" t="str">
        <f>IF(LEN(F63)=0,"",VLOOKUP(F63, Indices!$A:$B, 2, FALSE))</f>
        <v/>
      </c>
    </row>
    <row r="64" spans="1:7" x14ac:dyDescent="0.3">
      <c r="A64" s="90" t="str">
        <f>IF(LEN('Initial dilution'!$B56)&gt;0,'Initial dilution'!$B56,"")</f>
        <v/>
      </c>
      <c r="B64" s="90" t="str">
        <f>IF(LEN(TRIM('Initial dilution'!$B56))&gt;0, SUBSTITUTE(TRIM('Initial dilution'!$C56), " ", ""), "")</f>
        <v/>
      </c>
      <c r="C64" s="90" t="str">
        <f>IF(LEN('Initial dilution'!$B56)&gt;0, 'Initial dilution'!$A56,"")</f>
        <v/>
      </c>
      <c r="D64" s="90" t="str">
        <f>IF(OR(LEN('Initial dilution'!$B56)=0, LEN('Initial dilution'!$E56)=0), "", IF(LEFT(RIGHT('Initial dilution'!$E56,3),1)="7",'Initial dilution'!$E56,'Initial dilution'!$F56))</f>
        <v/>
      </c>
      <c r="E64" s="90" t="str">
        <f>IF(LEN($D64)=0,"",VLOOKUP($D64, Indices!$A:$B, 2, FALSE))</f>
        <v/>
      </c>
      <c r="F64" s="90" t="str">
        <f>IF(OR(LEN('Initial dilution'!$B56)=0, LEN('Initial dilution'!$F56)=0), "", IF(LEFT(RIGHT('Initial dilution'!$F56,3),1)="5",'Initial dilution'!$F56,'Initial dilution'!$E56))</f>
        <v/>
      </c>
      <c r="G64" s="90" t="str">
        <f>IF(LEN(F64)=0,"",VLOOKUP(F64, Indices!$A:$B, 2, FALSE))</f>
        <v/>
      </c>
    </row>
    <row r="65" spans="1:9" x14ac:dyDescent="0.3">
      <c r="A65" s="90" t="str">
        <f>IF(LEN('Initial dilution'!$B57)&gt;0,'Initial dilution'!$B57,"")</f>
        <v/>
      </c>
      <c r="B65" s="90" t="str">
        <f>IF(LEN(TRIM('Initial dilution'!$B57))&gt;0, SUBSTITUTE(TRIM('Initial dilution'!$C57), " ", ""), "")</f>
        <v/>
      </c>
      <c r="C65" s="90" t="str">
        <f>IF(LEN('Initial dilution'!$B57)&gt;0, 'Initial dilution'!$A57,"")</f>
        <v/>
      </c>
      <c r="D65" s="90" t="str">
        <f>IF(OR(LEN('Initial dilution'!$B57)=0, LEN('Initial dilution'!$E57)=0), "", IF(LEFT(RIGHT('Initial dilution'!$E57,3),1)="7",'Initial dilution'!$E57,'Initial dilution'!$F57))</f>
        <v/>
      </c>
      <c r="E65" s="90" t="str">
        <f>IF(LEN($D65)=0,"",VLOOKUP($D65, Indices!$A:$B, 2, FALSE))</f>
        <v/>
      </c>
      <c r="F65" s="90" t="str">
        <f>IF(OR(LEN('Initial dilution'!$B57)=0, LEN('Initial dilution'!$F57)=0), "", IF(LEFT(RIGHT('Initial dilution'!$F57,3),1)="5",'Initial dilution'!$F57,'Initial dilution'!$E57))</f>
        <v/>
      </c>
      <c r="G65" s="90" t="str">
        <f>IF(LEN(F65)=0,"",VLOOKUP(F65, Indices!$A:$B, 2, FALSE))</f>
        <v/>
      </c>
    </row>
    <row r="66" spans="1:9" x14ac:dyDescent="0.3">
      <c r="A66" s="90" t="str">
        <f>IF(LEN('Initial dilution'!$B58)&gt;0,'Initial dilution'!$B58,"")</f>
        <v/>
      </c>
      <c r="B66" s="90" t="str">
        <f>IF(LEN(TRIM('Initial dilution'!$B58))&gt;0, SUBSTITUTE(TRIM('Initial dilution'!$C58), " ", ""), "")</f>
        <v/>
      </c>
      <c r="C66" s="90" t="str">
        <f>IF(LEN('Initial dilution'!$B58)&gt;0, 'Initial dilution'!$A58,"")</f>
        <v/>
      </c>
      <c r="D66" s="90" t="str">
        <f>IF(OR(LEN('Initial dilution'!$B58)=0, LEN('Initial dilution'!$E58)=0), "", IF(LEFT(RIGHT('Initial dilution'!$E58,3),1)="7",'Initial dilution'!$E58,'Initial dilution'!$F58))</f>
        <v/>
      </c>
      <c r="E66" s="90" t="str">
        <f>IF(LEN($D66)=0,"",VLOOKUP($D66, Indices!$A:$B, 2, FALSE))</f>
        <v/>
      </c>
      <c r="F66" s="90" t="str">
        <f>IF(OR(LEN('Initial dilution'!$B58)=0, LEN('Initial dilution'!$F58)=0), "", IF(LEFT(RIGHT('Initial dilution'!$F58,3),1)="5",'Initial dilution'!$F58,'Initial dilution'!$E58))</f>
        <v/>
      </c>
      <c r="G66" s="90" t="str">
        <f>IF(LEN(F66)=0,"",VLOOKUP(F66, Indices!$A:$B, 2, FALSE))</f>
        <v/>
      </c>
      <c r="I66" s="87"/>
    </row>
    <row r="67" spans="1:9" x14ac:dyDescent="0.3">
      <c r="A67" s="90" t="str">
        <f>IF(LEN('Initial dilution'!$B59)&gt;0,'Initial dilution'!$B59,"")</f>
        <v/>
      </c>
      <c r="B67" s="90" t="str">
        <f>IF(LEN(TRIM('Initial dilution'!$B59))&gt;0, SUBSTITUTE(TRIM('Initial dilution'!$C59), " ", ""), "")</f>
        <v/>
      </c>
      <c r="C67" s="90" t="str">
        <f>IF(LEN('Initial dilution'!$B59)&gt;0, 'Initial dilution'!$A59,"")</f>
        <v/>
      </c>
      <c r="D67" s="90" t="str">
        <f>IF(OR(LEN('Initial dilution'!$B59)=0, LEN('Initial dilution'!$E59)=0), "", IF(LEFT(RIGHT('Initial dilution'!$E59,3),1)="7",'Initial dilution'!$E59,'Initial dilution'!$F59))</f>
        <v/>
      </c>
      <c r="E67" s="90" t="str">
        <f>IF(LEN($D67)=0,"",VLOOKUP($D67, Indices!$A:$B, 2, FALSE))</f>
        <v/>
      </c>
      <c r="F67" s="90" t="str">
        <f>IF(OR(LEN('Initial dilution'!$B59)=0, LEN('Initial dilution'!$F59)=0), "", IF(LEFT(RIGHT('Initial dilution'!$F59,3),1)="5",'Initial dilution'!$F59,'Initial dilution'!$E59))</f>
        <v/>
      </c>
      <c r="G67" s="90" t="str">
        <f>IF(LEN(F67)=0,"",VLOOKUP(F67, Indices!$A:$B, 2, FALSE))</f>
        <v/>
      </c>
    </row>
    <row r="68" spans="1:9" x14ac:dyDescent="0.3">
      <c r="A68" s="90" t="str">
        <f>IF(LEN('Initial dilution'!$B60)&gt;0,'Initial dilution'!$B60,"")</f>
        <v/>
      </c>
      <c r="B68" s="90" t="str">
        <f>IF(LEN(TRIM('Initial dilution'!$B60))&gt;0, SUBSTITUTE(TRIM('Initial dilution'!$C60), " ", ""), "")</f>
        <v/>
      </c>
      <c r="C68" s="90" t="str">
        <f>IF(LEN('Initial dilution'!$B60)&gt;0, 'Initial dilution'!$A60,"")</f>
        <v/>
      </c>
      <c r="D68" s="90" t="str">
        <f>IF(OR(LEN('Initial dilution'!$B60)=0, LEN('Initial dilution'!$E60)=0), "", IF(LEFT(RIGHT('Initial dilution'!$E60,3),1)="7",'Initial dilution'!$E60,'Initial dilution'!$F60))</f>
        <v/>
      </c>
      <c r="E68" s="90" t="str">
        <f>IF(LEN($D68)=0,"",VLOOKUP($D68, Indices!$A:$B, 2, FALSE))</f>
        <v/>
      </c>
      <c r="F68" s="90" t="str">
        <f>IF(OR(LEN('Initial dilution'!$B60)=0, LEN('Initial dilution'!$F60)=0), "", IF(LEFT(RIGHT('Initial dilution'!$F60,3),1)="5",'Initial dilution'!$F60,'Initial dilution'!$E60))</f>
        <v/>
      </c>
      <c r="G68" s="90" t="str">
        <f>IF(LEN(F68)=0,"",VLOOKUP(F68, Indices!$A:$B, 2, FALSE))</f>
        <v/>
      </c>
    </row>
    <row r="69" spans="1:9" x14ac:dyDescent="0.3">
      <c r="A69" s="90" t="str">
        <f>IF(LEN('Initial dilution'!$B61)&gt;0,'Initial dilution'!$B61,"")</f>
        <v/>
      </c>
      <c r="B69" s="90" t="str">
        <f>IF(LEN(TRIM('Initial dilution'!$B61))&gt;0, SUBSTITUTE(TRIM('Initial dilution'!$C61), " ", ""), "")</f>
        <v/>
      </c>
      <c r="C69" s="90" t="str">
        <f>IF(LEN('Initial dilution'!$B61)&gt;0, 'Initial dilution'!$A61,"")</f>
        <v/>
      </c>
      <c r="D69" s="90" t="str">
        <f>IF(OR(LEN('Initial dilution'!$B61)=0, LEN('Initial dilution'!$E61)=0), "", IF(LEFT(RIGHT('Initial dilution'!$E61,3),1)="7",'Initial dilution'!$E61,'Initial dilution'!$F61))</f>
        <v/>
      </c>
      <c r="E69" s="90" t="str">
        <f>IF(LEN($D69)=0,"",VLOOKUP($D69, Indices!$A:$B, 2, FALSE))</f>
        <v/>
      </c>
      <c r="F69" s="90" t="str">
        <f>IF(OR(LEN('Initial dilution'!$B61)=0, LEN('Initial dilution'!$F61)=0), "", IF(LEFT(RIGHT('Initial dilution'!$F61,3),1)="5",'Initial dilution'!$F61,'Initial dilution'!$E61))</f>
        <v/>
      </c>
      <c r="G69" s="90" t="str">
        <f>IF(LEN(F69)=0,"",VLOOKUP(F69, Indices!$A:$B, 2, FALSE))</f>
        <v/>
      </c>
    </row>
    <row r="70" spans="1:9" x14ac:dyDescent="0.3">
      <c r="A70" s="90" t="str">
        <f>IF(LEN('Initial dilution'!$B62)&gt;0,'Initial dilution'!$B62,"")</f>
        <v/>
      </c>
      <c r="B70" s="90" t="str">
        <f>IF(LEN(TRIM('Initial dilution'!$B62))&gt;0, SUBSTITUTE(TRIM('Initial dilution'!$C62), " ", ""), "")</f>
        <v/>
      </c>
      <c r="C70" s="90" t="str">
        <f>IF(LEN('Initial dilution'!$B62)&gt;0, 'Initial dilution'!$A62,"")</f>
        <v/>
      </c>
      <c r="D70" s="90" t="str">
        <f>IF(OR(LEN('Initial dilution'!$B62)=0, LEN('Initial dilution'!$E62)=0), "", IF(LEFT(RIGHT('Initial dilution'!$E62,3),1)="7",'Initial dilution'!$E62,'Initial dilution'!$F62))</f>
        <v/>
      </c>
      <c r="E70" s="90" t="str">
        <f>IF(LEN($D70)=0,"",VLOOKUP($D70, Indices!$A:$B, 2, FALSE))</f>
        <v/>
      </c>
      <c r="F70" s="90" t="str">
        <f>IF(OR(LEN('Initial dilution'!$B62)=0, LEN('Initial dilution'!$F62)=0), "", IF(LEFT(RIGHT('Initial dilution'!$F62,3),1)="5",'Initial dilution'!$F62,'Initial dilution'!$E62))</f>
        <v/>
      </c>
      <c r="G70" s="90" t="str">
        <f>IF(LEN(F70)=0,"",VLOOKUP(F70, Indices!$A:$B, 2, FALSE))</f>
        <v/>
      </c>
    </row>
    <row r="71" spans="1:9" x14ac:dyDescent="0.3">
      <c r="A71" s="90" t="str">
        <f>IF(LEN('Initial dilution'!$B63)&gt;0,'Initial dilution'!$B63,"")</f>
        <v/>
      </c>
      <c r="B71" s="90" t="str">
        <f>IF(LEN(TRIM('Initial dilution'!$B63))&gt;0, SUBSTITUTE(TRIM('Initial dilution'!$C63), " ", ""), "")</f>
        <v/>
      </c>
      <c r="C71" s="90" t="str">
        <f>IF(LEN('Initial dilution'!$B63)&gt;0, 'Initial dilution'!$A63,"")</f>
        <v/>
      </c>
      <c r="D71" s="90" t="str">
        <f>IF(OR(LEN('Initial dilution'!$B63)=0, LEN('Initial dilution'!$E63)=0), "", IF(LEFT(RIGHT('Initial dilution'!$E63,3),1)="7",'Initial dilution'!$E63,'Initial dilution'!$F63))</f>
        <v/>
      </c>
      <c r="E71" s="90" t="str">
        <f>IF(LEN($D71)=0,"",VLOOKUP($D71, Indices!$A:$B, 2, FALSE))</f>
        <v/>
      </c>
      <c r="F71" s="90" t="str">
        <f>IF(OR(LEN('Initial dilution'!$B63)=0, LEN('Initial dilution'!$F63)=0), "", IF(LEFT(RIGHT('Initial dilution'!$F63,3),1)="5",'Initial dilution'!$F63,'Initial dilution'!$E63))</f>
        <v/>
      </c>
      <c r="G71" s="90" t="str">
        <f>IF(LEN(F71)=0,"",VLOOKUP(F71, Indices!$A:$B, 2, FALSE))</f>
        <v/>
      </c>
    </row>
    <row r="72" spans="1:9" x14ac:dyDescent="0.3">
      <c r="A72" s="90" t="str">
        <f>IF(LEN('Initial dilution'!$B64)&gt;0,'Initial dilution'!$B64,"")</f>
        <v/>
      </c>
      <c r="B72" s="90" t="str">
        <f>IF(LEN(TRIM('Initial dilution'!$B64))&gt;0, SUBSTITUTE(TRIM('Initial dilution'!$C64), " ", ""), "")</f>
        <v/>
      </c>
      <c r="C72" s="90" t="str">
        <f>IF(LEN('Initial dilution'!$B64)&gt;0, 'Initial dilution'!$A64,"")</f>
        <v/>
      </c>
      <c r="D72" s="90" t="str">
        <f>IF(OR(LEN('Initial dilution'!$B64)=0, LEN('Initial dilution'!$E64)=0), "", IF(LEFT(RIGHT('Initial dilution'!$E64,3),1)="7",'Initial dilution'!$E64,'Initial dilution'!$F64))</f>
        <v/>
      </c>
      <c r="E72" s="90" t="str">
        <f>IF(LEN($D72)=0,"",VLOOKUP($D72, Indices!$A:$B, 2, FALSE))</f>
        <v/>
      </c>
      <c r="F72" s="90" t="str">
        <f>IF(OR(LEN('Initial dilution'!$B64)=0, LEN('Initial dilution'!$F64)=0), "", IF(LEFT(RIGHT('Initial dilution'!$F64,3),1)="5",'Initial dilution'!$F64,'Initial dilution'!$E64))</f>
        <v/>
      </c>
      <c r="G72" s="90" t="str">
        <f>IF(LEN(F72)=0,"",VLOOKUP(F72, Indices!$A:$B, 2, FALSE))</f>
        <v/>
      </c>
    </row>
    <row r="73" spans="1:9" x14ac:dyDescent="0.3">
      <c r="A73" s="90" t="str">
        <f>IF(LEN('Initial dilution'!$B65)&gt;0,'Initial dilution'!$B65,"")</f>
        <v/>
      </c>
      <c r="B73" s="90" t="str">
        <f>IF(LEN(TRIM('Initial dilution'!$B65))&gt;0, SUBSTITUTE(TRIM('Initial dilution'!$C65), " ", ""), "")</f>
        <v/>
      </c>
      <c r="C73" s="90" t="str">
        <f>IF(LEN('Initial dilution'!$B65)&gt;0, 'Initial dilution'!$A65,"")</f>
        <v/>
      </c>
      <c r="D73" s="90" t="str">
        <f>IF(OR(LEN('Initial dilution'!$B65)=0, LEN('Initial dilution'!$E65)=0), "", IF(LEFT(RIGHT('Initial dilution'!$E65,3),1)="7",'Initial dilution'!$E65,'Initial dilution'!$F65))</f>
        <v/>
      </c>
      <c r="E73" s="90" t="str">
        <f>IF(LEN($D73)=0,"",VLOOKUP($D73, Indices!$A:$B, 2, FALSE))</f>
        <v/>
      </c>
      <c r="F73" s="90" t="str">
        <f>IF(OR(LEN('Initial dilution'!$B65)=0, LEN('Initial dilution'!$F65)=0), "", IF(LEFT(RIGHT('Initial dilution'!$F65,3),1)="5",'Initial dilution'!$F65,'Initial dilution'!$E65))</f>
        <v/>
      </c>
      <c r="G73" s="90" t="str">
        <f>IF(LEN(F73)=0,"",VLOOKUP(F73, Indices!$A:$B, 2, FALSE))</f>
        <v/>
      </c>
    </row>
    <row r="74" spans="1:9" x14ac:dyDescent="0.3">
      <c r="A74" s="90" t="str">
        <f>IF(LEN('Initial dilution'!$B66)&gt;0,'Initial dilution'!$B66,"")</f>
        <v/>
      </c>
      <c r="B74" s="90" t="str">
        <f>IF(LEN(TRIM('Initial dilution'!$B66))&gt;0, SUBSTITUTE(TRIM('Initial dilution'!$C66), " ", ""), "")</f>
        <v/>
      </c>
      <c r="C74" s="90" t="str">
        <f>IF(LEN('Initial dilution'!$B66)&gt;0, 'Initial dilution'!$A66,"")</f>
        <v/>
      </c>
      <c r="D74" s="90" t="str">
        <f>IF(OR(LEN('Initial dilution'!$B66)=0, LEN('Initial dilution'!$E66)=0), "", IF(LEFT(RIGHT('Initial dilution'!$E66,3),1)="7",'Initial dilution'!$E66,'Initial dilution'!$F66))</f>
        <v/>
      </c>
      <c r="E74" s="90" t="str">
        <f>IF(LEN($D74)=0,"",VLOOKUP($D74, Indices!$A:$B, 2, FALSE))</f>
        <v/>
      </c>
      <c r="F74" s="90" t="str">
        <f>IF(OR(LEN('Initial dilution'!$B66)=0, LEN('Initial dilution'!$F66)=0), "", IF(LEFT(RIGHT('Initial dilution'!$F66,3),1)="5",'Initial dilution'!$F66,'Initial dilution'!$E66))</f>
        <v/>
      </c>
      <c r="G74" s="90" t="str">
        <f>IF(LEN(F74)=0,"",VLOOKUP(F74, Indices!$A:$B, 2, FALSE))</f>
        <v/>
      </c>
    </row>
    <row r="75" spans="1:9" x14ac:dyDescent="0.3">
      <c r="A75" s="90" t="str">
        <f>IF(LEN('Initial dilution'!$B67)&gt;0,'Initial dilution'!$B67,"")</f>
        <v/>
      </c>
      <c r="B75" s="90" t="str">
        <f>IF(LEN(TRIM('Initial dilution'!$B67))&gt;0, SUBSTITUTE(TRIM('Initial dilution'!$C67), " ", ""), "")</f>
        <v/>
      </c>
      <c r="C75" s="90" t="str">
        <f>IF(LEN('Initial dilution'!$B67)&gt;0, 'Initial dilution'!$A67,"")</f>
        <v/>
      </c>
      <c r="D75" s="90" t="str">
        <f>IF(OR(LEN('Initial dilution'!$B67)=0, LEN('Initial dilution'!$E67)=0), "", IF(LEFT(RIGHT('Initial dilution'!$E67,3),1)="7",'Initial dilution'!$E67,'Initial dilution'!$F67))</f>
        <v/>
      </c>
      <c r="E75" s="90" t="str">
        <f>IF(LEN($D75)=0,"",VLOOKUP($D75, Indices!$A:$B, 2, FALSE))</f>
        <v/>
      </c>
      <c r="F75" s="90" t="str">
        <f>IF(OR(LEN('Initial dilution'!$B67)=0, LEN('Initial dilution'!$F67)=0), "", IF(LEFT(RIGHT('Initial dilution'!$F67,3),1)="5",'Initial dilution'!$F67,'Initial dilution'!$E67))</f>
        <v/>
      </c>
      <c r="G75" s="90" t="str">
        <f>IF(LEN(F75)=0,"",VLOOKUP(F75, Indices!$A:$B, 2, FALSE))</f>
        <v/>
      </c>
    </row>
    <row r="76" spans="1:9" x14ac:dyDescent="0.3">
      <c r="A76" s="90" t="str">
        <f>IF(LEN('Initial dilution'!$B68)&gt;0,'Initial dilution'!$B68,"")</f>
        <v/>
      </c>
      <c r="B76" s="90" t="str">
        <f>IF(LEN(TRIM('Initial dilution'!$B68))&gt;0, SUBSTITUTE(TRIM('Initial dilution'!$C68), " ", ""), "")</f>
        <v/>
      </c>
      <c r="C76" s="90" t="str">
        <f>IF(LEN('Initial dilution'!$B68)&gt;0, 'Initial dilution'!$A68,"")</f>
        <v/>
      </c>
      <c r="D76" s="90" t="str">
        <f>IF(OR(LEN('Initial dilution'!$B68)=0, LEN('Initial dilution'!$E68)=0), "", IF(LEFT(RIGHT('Initial dilution'!$E68,3),1)="7",'Initial dilution'!$E68,'Initial dilution'!$F68))</f>
        <v/>
      </c>
      <c r="E76" s="90" t="str">
        <f>IF(LEN($D76)=0,"",VLOOKUP($D76, Indices!$A:$B, 2, FALSE))</f>
        <v/>
      </c>
      <c r="F76" s="90" t="str">
        <f>IF(OR(LEN('Initial dilution'!$B68)=0, LEN('Initial dilution'!$F68)=0), "", IF(LEFT(RIGHT('Initial dilution'!$F68,3),1)="5",'Initial dilution'!$F68,'Initial dilution'!$E68))</f>
        <v/>
      </c>
      <c r="G76" s="90" t="str">
        <f>IF(LEN(F76)=0,"",VLOOKUP(F76, Indices!$A:$B, 2, FALSE))</f>
        <v/>
      </c>
    </row>
    <row r="77" spans="1:9" x14ac:dyDescent="0.3">
      <c r="A77" s="90" t="str">
        <f>IF(LEN('Initial dilution'!$B69)&gt;0,'Initial dilution'!$B69,"")</f>
        <v/>
      </c>
      <c r="B77" s="90" t="str">
        <f>IF(LEN(TRIM('Initial dilution'!$B69))&gt;0, SUBSTITUTE(TRIM('Initial dilution'!$C69), " ", ""), "")</f>
        <v/>
      </c>
      <c r="C77" s="90" t="str">
        <f>IF(LEN('Initial dilution'!$B69)&gt;0, 'Initial dilution'!$A69,"")</f>
        <v/>
      </c>
      <c r="D77" s="90" t="str">
        <f>IF(OR(LEN('Initial dilution'!$B69)=0, LEN('Initial dilution'!$E69)=0), "", IF(LEFT(RIGHT('Initial dilution'!$E69,3),1)="7",'Initial dilution'!$E69,'Initial dilution'!$F69))</f>
        <v/>
      </c>
      <c r="E77" s="90" t="str">
        <f>IF(LEN($D77)=0,"",VLOOKUP($D77, Indices!$A:$B, 2, FALSE))</f>
        <v/>
      </c>
      <c r="F77" s="90" t="str">
        <f>IF(OR(LEN('Initial dilution'!$B69)=0, LEN('Initial dilution'!$F69)=0), "", IF(LEFT(RIGHT('Initial dilution'!$F69,3),1)="5",'Initial dilution'!$F69,'Initial dilution'!$E69))</f>
        <v/>
      </c>
      <c r="G77" s="90" t="str">
        <f>IF(LEN(F77)=0,"",VLOOKUP(F77, Indices!$A:$B, 2, FALSE))</f>
        <v/>
      </c>
    </row>
    <row r="78" spans="1:9" x14ac:dyDescent="0.3">
      <c r="A78" s="90" t="str">
        <f>IF(LEN('Initial dilution'!$B70)&gt;0,'Initial dilution'!$B70,"")</f>
        <v/>
      </c>
      <c r="B78" s="90" t="str">
        <f>IF(LEN(TRIM('Initial dilution'!$B70))&gt;0, SUBSTITUTE(TRIM('Initial dilution'!$C70), " ", ""), "")</f>
        <v/>
      </c>
      <c r="C78" s="90" t="str">
        <f>IF(LEN('Initial dilution'!$B70)&gt;0, 'Initial dilution'!$A70,"")</f>
        <v/>
      </c>
      <c r="D78" s="90" t="str">
        <f>IF(OR(LEN('Initial dilution'!$B70)=0, LEN('Initial dilution'!$E70)=0), "", IF(LEFT(RIGHT('Initial dilution'!$E70,3),1)="7",'Initial dilution'!$E70,'Initial dilution'!$F70))</f>
        <v/>
      </c>
      <c r="E78" s="90" t="str">
        <f>IF(LEN($D78)=0,"",VLOOKUP($D78, Indices!$A:$B, 2, FALSE))</f>
        <v/>
      </c>
      <c r="F78" s="90" t="str">
        <f>IF(OR(LEN('Initial dilution'!$B70)=0, LEN('Initial dilution'!$F70)=0), "", IF(LEFT(RIGHT('Initial dilution'!$F70,3),1)="5",'Initial dilution'!$F70,'Initial dilution'!$E70))</f>
        <v/>
      </c>
      <c r="G78" s="90" t="str">
        <f>IF(LEN(F78)=0,"",VLOOKUP(F78, Indices!$A:$B, 2, FALSE))</f>
        <v/>
      </c>
    </row>
    <row r="79" spans="1:9" x14ac:dyDescent="0.3">
      <c r="A79" s="90" t="str">
        <f>IF(LEN('Initial dilution'!$B71)&gt;0,'Initial dilution'!$B71,"")</f>
        <v/>
      </c>
      <c r="B79" s="90" t="str">
        <f>IF(LEN(TRIM('Initial dilution'!$B71))&gt;0, SUBSTITUTE(TRIM('Initial dilution'!$C71), " ", ""), "")</f>
        <v/>
      </c>
      <c r="C79" s="90" t="str">
        <f>IF(LEN('Initial dilution'!$B71)&gt;0, 'Initial dilution'!$A71,"")</f>
        <v/>
      </c>
      <c r="D79" s="90" t="str">
        <f>IF(OR(LEN('Initial dilution'!$B71)=0, LEN('Initial dilution'!$E71)=0), "", IF(LEFT(RIGHT('Initial dilution'!$E71,3),1)="7",'Initial dilution'!$E71,'Initial dilution'!$F71))</f>
        <v/>
      </c>
      <c r="E79" s="90" t="str">
        <f>IF(LEN($D79)=0,"",VLOOKUP($D79, Indices!$A:$B, 2, FALSE))</f>
        <v/>
      </c>
      <c r="F79" s="90" t="str">
        <f>IF(OR(LEN('Initial dilution'!$B71)=0, LEN('Initial dilution'!$F71)=0), "", IF(LEFT(RIGHT('Initial dilution'!$F71,3),1)="5",'Initial dilution'!$F71,'Initial dilution'!$E71))</f>
        <v/>
      </c>
      <c r="G79" s="90" t="str">
        <f>IF(LEN(F79)=0,"",VLOOKUP(F79, Indices!$A:$B, 2, FALSE))</f>
        <v/>
      </c>
    </row>
    <row r="80" spans="1:9" x14ac:dyDescent="0.3">
      <c r="A80" s="90" t="str">
        <f>IF(LEN('Initial dilution'!$B72)&gt;0,'Initial dilution'!$B72,"")</f>
        <v/>
      </c>
      <c r="B80" s="90" t="str">
        <f>IF(LEN(TRIM('Initial dilution'!$B72))&gt;0, SUBSTITUTE(TRIM('Initial dilution'!$C72), " ", ""), "")</f>
        <v/>
      </c>
      <c r="C80" s="90" t="str">
        <f>IF(LEN('Initial dilution'!$B72)&gt;0, 'Initial dilution'!$A72,"")</f>
        <v/>
      </c>
      <c r="D80" s="90" t="str">
        <f>IF(OR(LEN('Initial dilution'!$B72)=0, LEN('Initial dilution'!$E72)=0), "", IF(LEFT(RIGHT('Initial dilution'!$E72,3),1)="7",'Initial dilution'!$E72,'Initial dilution'!$F72))</f>
        <v/>
      </c>
      <c r="E80" s="90" t="str">
        <f>IF(LEN($D80)=0,"",VLOOKUP($D80, Indices!$A:$B, 2, FALSE))</f>
        <v/>
      </c>
      <c r="F80" s="90" t="str">
        <f>IF(OR(LEN('Initial dilution'!$B72)=0, LEN('Initial dilution'!$F72)=0), "", IF(LEFT(RIGHT('Initial dilution'!$F72,3),1)="5",'Initial dilution'!$F72,'Initial dilution'!$E72))</f>
        <v/>
      </c>
      <c r="G80" s="90" t="str">
        <f>IF(LEN(F80)=0,"",VLOOKUP(F80, Indices!$A:$B, 2, FALSE))</f>
        <v/>
      </c>
    </row>
    <row r="81" spans="1:7" x14ac:dyDescent="0.3">
      <c r="A81" s="90" t="str">
        <f>IF(LEN('Initial dilution'!$B73)&gt;0,'Initial dilution'!$B73,"")</f>
        <v/>
      </c>
      <c r="B81" s="90" t="str">
        <f>IF(LEN(TRIM('Initial dilution'!$B73))&gt;0, SUBSTITUTE(TRIM('Initial dilution'!$C73), " ", ""), "")</f>
        <v/>
      </c>
      <c r="C81" s="90" t="str">
        <f>IF(LEN('Initial dilution'!$B73)&gt;0, 'Initial dilution'!$A73,"")</f>
        <v/>
      </c>
      <c r="D81" s="90" t="str">
        <f>IF(OR(LEN('Initial dilution'!$B73)=0, LEN('Initial dilution'!$E73)=0), "", IF(LEFT(RIGHT('Initial dilution'!$E73,3),1)="7",'Initial dilution'!$E73,'Initial dilution'!$F73))</f>
        <v/>
      </c>
      <c r="E81" s="90" t="str">
        <f>IF(LEN($D81)=0,"",VLOOKUP($D81, Indices!$A:$B, 2, FALSE))</f>
        <v/>
      </c>
      <c r="F81" s="90" t="str">
        <f>IF(OR(LEN('Initial dilution'!$B73)=0, LEN('Initial dilution'!$F73)=0), "", IF(LEFT(RIGHT('Initial dilution'!$F73,3),1)="5",'Initial dilution'!$F73,'Initial dilution'!$E73))</f>
        <v/>
      </c>
      <c r="G81" s="90" t="str">
        <f>IF(LEN(F81)=0,"",VLOOKUP(F81, Indices!$A:$B, 2, FALSE))</f>
        <v/>
      </c>
    </row>
    <row r="82" spans="1:7" x14ac:dyDescent="0.3">
      <c r="A82" s="90" t="str">
        <f>IF(LEN('Initial dilution'!$B74)&gt;0,'Initial dilution'!$B74,"")</f>
        <v/>
      </c>
      <c r="B82" s="90" t="str">
        <f>IF(LEN(TRIM('Initial dilution'!$B74))&gt;0, SUBSTITUTE(TRIM('Initial dilution'!$C74), " ", ""), "")</f>
        <v/>
      </c>
      <c r="C82" s="90" t="str">
        <f>IF(LEN('Initial dilution'!$B74)&gt;0, 'Initial dilution'!$A74,"")</f>
        <v/>
      </c>
      <c r="D82" s="90" t="str">
        <f>IF(OR(LEN('Initial dilution'!$B74)=0, LEN('Initial dilution'!$E74)=0), "", IF(LEFT(RIGHT('Initial dilution'!$E74,3),1)="7",'Initial dilution'!$E74,'Initial dilution'!$F74))</f>
        <v/>
      </c>
      <c r="E82" s="90" t="str">
        <f>IF(LEN($D82)=0,"",VLOOKUP($D82, Indices!$A:$B, 2, FALSE))</f>
        <v/>
      </c>
      <c r="F82" s="90" t="str">
        <f>IF(OR(LEN('Initial dilution'!$B74)=0, LEN('Initial dilution'!$F74)=0), "", IF(LEFT(RIGHT('Initial dilution'!$F74,3),1)="5",'Initial dilution'!$F74,'Initial dilution'!$E74))</f>
        <v/>
      </c>
      <c r="G82" s="90" t="str">
        <f>IF(LEN(F82)=0,"",VLOOKUP(F82, Indices!$A:$B, 2, FALSE))</f>
        <v/>
      </c>
    </row>
    <row r="83" spans="1:7" x14ac:dyDescent="0.3">
      <c r="A83" s="90" t="str">
        <f>IF(LEN('Initial dilution'!$B75)&gt;0,'Initial dilution'!$B75,"")</f>
        <v/>
      </c>
      <c r="B83" s="90" t="str">
        <f>IF(LEN(TRIM('Initial dilution'!$B75))&gt;0, SUBSTITUTE(TRIM('Initial dilution'!$C75), " ", ""), "")</f>
        <v/>
      </c>
      <c r="C83" s="90" t="str">
        <f>IF(LEN('Initial dilution'!$B75)&gt;0, 'Initial dilution'!$A75,"")</f>
        <v/>
      </c>
      <c r="D83" s="90" t="str">
        <f>IF(OR(LEN('Initial dilution'!$B75)=0, LEN('Initial dilution'!$E75)=0), "", IF(LEFT(RIGHT('Initial dilution'!$E75,3),1)="7",'Initial dilution'!$E75,'Initial dilution'!$F75))</f>
        <v/>
      </c>
      <c r="E83" s="90" t="str">
        <f>IF(LEN($D83)=0,"",VLOOKUP($D83, Indices!$A:$B, 2, FALSE))</f>
        <v/>
      </c>
      <c r="F83" s="90" t="str">
        <f>IF(OR(LEN('Initial dilution'!$B75)=0, LEN('Initial dilution'!$F75)=0), "", IF(LEFT(RIGHT('Initial dilution'!$F75,3),1)="5",'Initial dilution'!$F75,'Initial dilution'!$E75))</f>
        <v/>
      </c>
      <c r="G83" s="90" t="str">
        <f>IF(LEN(F83)=0,"",VLOOKUP(F83, Indices!$A:$B, 2, FALSE))</f>
        <v/>
      </c>
    </row>
    <row r="84" spans="1:7" x14ac:dyDescent="0.3">
      <c r="A84" s="90" t="str">
        <f>IF(LEN('Initial dilution'!$B76)&gt;0,'Initial dilution'!$B76,"")</f>
        <v/>
      </c>
      <c r="B84" s="90" t="str">
        <f>IF(LEN(TRIM('Initial dilution'!$B76))&gt;0, SUBSTITUTE(TRIM('Initial dilution'!$C76), " ", ""), "")</f>
        <v/>
      </c>
      <c r="C84" s="90" t="str">
        <f>IF(LEN('Initial dilution'!$B76)&gt;0, 'Initial dilution'!$A76,"")</f>
        <v/>
      </c>
      <c r="D84" s="90" t="str">
        <f>IF(OR(LEN('Initial dilution'!$B76)=0, LEN('Initial dilution'!$E76)=0), "", IF(LEFT(RIGHT('Initial dilution'!$E76,3),1)="7",'Initial dilution'!$E76,'Initial dilution'!$F76))</f>
        <v/>
      </c>
      <c r="E84" s="90" t="str">
        <f>IF(LEN($D84)=0,"",VLOOKUP($D84, Indices!$A:$B, 2, FALSE))</f>
        <v/>
      </c>
      <c r="F84" s="90" t="str">
        <f>IF(OR(LEN('Initial dilution'!$B76)=0, LEN('Initial dilution'!$F76)=0), "", IF(LEFT(RIGHT('Initial dilution'!$F76,3),1)="5",'Initial dilution'!$F76,'Initial dilution'!$E76))</f>
        <v/>
      </c>
      <c r="G84" s="90" t="str">
        <f>IF(LEN(F84)=0,"",VLOOKUP(F84, Indices!$A:$B, 2, FALSE))</f>
        <v/>
      </c>
    </row>
    <row r="85" spans="1:7" x14ac:dyDescent="0.3">
      <c r="A85" s="90" t="str">
        <f>IF(LEN('Initial dilution'!$B77)&gt;0,'Initial dilution'!$B77,"")</f>
        <v/>
      </c>
      <c r="B85" s="90" t="str">
        <f>IF(LEN(TRIM('Initial dilution'!$B77))&gt;0, SUBSTITUTE(TRIM('Initial dilution'!$C77), " ", ""), "")</f>
        <v/>
      </c>
      <c r="C85" s="90" t="str">
        <f>IF(LEN('Initial dilution'!$B77)&gt;0, 'Initial dilution'!$A77,"")</f>
        <v/>
      </c>
      <c r="D85" s="90" t="str">
        <f>IF(OR(LEN('Initial dilution'!$B77)=0, LEN('Initial dilution'!$E77)=0), "", IF(LEFT(RIGHT('Initial dilution'!$E77,3),1)="7",'Initial dilution'!$E77,'Initial dilution'!$F77))</f>
        <v/>
      </c>
      <c r="E85" s="90" t="str">
        <f>IF(LEN($D85)=0,"",VLOOKUP($D85, Indices!$A:$B, 2, FALSE))</f>
        <v/>
      </c>
      <c r="F85" s="90" t="str">
        <f>IF(OR(LEN('Initial dilution'!$B77)=0, LEN('Initial dilution'!$F77)=0), "", IF(LEFT(RIGHT('Initial dilution'!$F77,3),1)="5",'Initial dilution'!$F77,'Initial dilution'!$E77))</f>
        <v/>
      </c>
      <c r="G85" s="90" t="str">
        <f>IF(LEN(F85)=0,"",VLOOKUP(F85, Indices!$A:$B, 2, FALSE))</f>
        <v/>
      </c>
    </row>
    <row r="86" spans="1:7" x14ac:dyDescent="0.3">
      <c r="A86" s="90" t="str">
        <f>IF(LEN('Initial dilution'!$B78)&gt;0,'Initial dilution'!$B78,"")</f>
        <v/>
      </c>
      <c r="B86" s="90" t="str">
        <f>IF(LEN(TRIM('Initial dilution'!$B78))&gt;0, SUBSTITUTE(TRIM('Initial dilution'!$C78), " ", ""), "")</f>
        <v/>
      </c>
      <c r="C86" s="90" t="str">
        <f>IF(LEN('Initial dilution'!$B78)&gt;0, 'Initial dilution'!$A78,"")</f>
        <v/>
      </c>
      <c r="D86" s="90" t="str">
        <f>IF(OR(LEN('Initial dilution'!$B78)=0, LEN('Initial dilution'!$E78)=0), "", IF(LEFT(RIGHT('Initial dilution'!$E78,3),1)="7",'Initial dilution'!$E78,'Initial dilution'!$F78))</f>
        <v/>
      </c>
      <c r="E86" s="90" t="str">
        <f>IF(LEN($D86)=0,"",VLOOKUP($D86, Indices!$A:$B, 2, FALSE))</f>
        <v/>
      </c>
      <c r="F86" s="90" t="str">
        <f>IF(OR(LEN('Initial dilution'!$B78)=0, LEN('Initial dilution'!$F78)=0), "", IF(LEFT(RIGHT('Initial dilution'!$F78,3),1)="5",'Initial dilution'!$F78,'Initial dilution'!$E78))</f>
        <v/>
      </c>
      <c r="G86" s="90" t="str">
        <f>IF(LEN(F86)=0,"",VLOOKUP(F86, Indices!$A:$B, 2, FALSE))</f>
        <v/>
      </c>
    </row>
    <row r="87" spans="1:7" x14ac:dyDescent="0.3">
      <c r="A87" s="90" t="str">
        <f>IF(LEN('Initial dilution'!$B79)&gt;0,'Initial dilution'!$B79,"")</f>
        <v/>
      </c>
      <c r="B87" s="90" t="str">
        <f>IF(LEN(TRIM('Initial dilution'!$B79))&gt;0, SUBSTITUTE(TRIM('Initial dilution'!$C79), " ", ""), "")</f>
        <v/>
      </c>
      <c r="C87" s="90" t="str">
        <f>IF(LEN('Initial dilution'!$B79)&gt;0, 'Initial dilution'!$A79,"")</f>
        <v/>
      </c>
      <c r="D87" s="90" t="str">
        <f>IF(OR(LEN('Initial dilution'!$B79)=0, LEN('Initial dilution'!$E79)=0), "", IF(LEFT(RIGHT('Initial dilution'!$E79,3),1)="7",'Initial dilution'!$E79,'Initial dilution'!$F79))</f>
        <v/>
      </c>
      <c r="E87" s="90" t="str">
        <f>IF(LEN($D87)=0,"",VLOOKUP($D87, Indices!$A:$B, 2, FALSE))</f>
        <v/>
      </c>
      <c r="F87" s="90" t="str">
        <f>IF(OR(LEN('Initial dilution'!$B79)=0, LEN('Initial dilution'!$F79)=0), "", IF(LEFT(RIGHT('Initial dilution'!$F79,3),1)="5",'Initial dilution'!$F79,'Initial dilution'!$E79))</f>
        <v/>
      </c>
      <c r="G87" s="90" t="str">
        <f>IF(LEN(F87)=0,"",VLOOKUP(F87, Indices!$A:$B, 2, FALSE))</f>
        <v/>
      </c>
    </row>
    <row r="88" spans="1:7" x14ac:dyDescent="0.3">
      <c r="A88" s="90" t="str">
        <f>IF(LEN('Initial dilution'!$B80)&gt;0,'Initial dilution'!$B80,"")</f>
        <v/>
      </c>
      <c r="B88" s="90" t="str">
        <f>IF(LEN(TRIM('Initial dilution'!$B80))&gt;0, SUBSTITUTE(TRIM('Initial dilution'!$C80), " ", ""), "")</f>
        <v/>
      </c>
      <c r="C88" s="90" t="str">
        <f>IF(LEN('Initial dilution'!$B80)&gt;0, 'Initial dilution'!$A80,"")</f>
        <v/>
      </c>
      <c r="D88" s="90" t="str">
        <f>IF(OR(LEN('Initial dilution'!$B80)=0, LEN('Initial dilution'!$E80)=0), "", IF(LEFT(RIGHT('Initial dilution'!$E80,3),1)="7",'Initial dilution'!$E80,'Initial dilution'!$F80))</f>
        <v/>
      </c>
      <c r="E88" s="90" t="str">
        <f>IF(LEN($D88)=0,"",VLOOKUP($D88, Indices!$A:$B, 2, FALSE))</f>
        <v/>
      </c>
      <c r="F88" s="90" t="str">
        <f>IF(OR(LEN('Initial dilution'!$B80)=0, LEN('Initial dilution'!$F80)=0), "", IF(LEFT(RIGHT('Initial dilution'!$F80,3),1)="5",'Initial dilution'!$F80,'Initial dilution'!$E80))</f>
        <v/>
      </c>
      <c r="G88" s="90" t="str">
        <f>IF(LEN(F88)=0,"",VLOOKUP(F88, Indices!$A:$B, 2, FALSE))</f>
        <v/>
      </c>
    </row>
    <row r="89" spans="1:7" x14ac:dyDescent="0.3">
      <c r="A89" s="90" t="str">
        <f>IF(LEN('Initial dilution'!$B81)&gt;0,'Initial dilution'!$B81,"")</f>
        <v/>
      </c>
      <c r="B89" s="90" t="str">
        <f>IF(LEN(TRIM('Initial dilution'!$B81))&gt;0, SUBSTITUTE(TRIM('Initial dilution'!$C81), " ", ""), "")</f>
        <v/>
      </c>
      <c r="C89" s="90" t="str">
        <f>IF(LEN('Initial dilution'!$B81)&gt;0, 'Initial dilution'!$A81,"")</f>
        <v/>
      </c>
      <c r="D89" s="90" t="str">
        <f>IF(OR(LEN('Initial dilution'!$B81)=0, LEN('Initial dilution'!$E81)=0), "", IF(LEFT(RIGHT('Initial dilution'!$E81,3),1)="7",'Initial dilution'!$E81,'Initial dilution'!$F81))</f>
        <v/>
      </c>
      <c r="E89" s="90" t="str">
        <f>IF(LEN($D89)=0,"",VLOOKUP($D89, Indices!$A:$B, 2, FALSE))</f>
        <v/>
      </c>
      <c r="F89" s="90" t="str">
        <f>IF(OR(LEN('Initial dilution'!$B81)=0, LEN('Initial dilution'!$F81)=0), "", IF(LEFT(RIGHT('Initial dilution'!$F81,3),1)="5",'Initial dilution'!$F81,'Initial dilution'!$E81))</f>
        <v/>
      </c>
      <c r="G89" s="90" t="str">
        <f>IF(LEN(F89)=0,"",VLOOKUP(F89, Indices!$A:$B, 2, FALSE))</f>
        <v/>
      </c>
    </row>
    <row r="90" spans="1:7" x14ac:dyDescent="0.3">
      <c r="A90" s="90" t="str">
        <f>IF(LEN('Initial dilution'!$B82)&gt;0,'Initial dilution'!$B82,"")</f>
        <v/>
      </c>
      <c r="B90" s="90" t="str">
        <f>IF(LEN(TRIM('Initial dilution'!$B82))&gt;0, SUBSTITUTE(TRIM('Initial dilution'!$C82), " ", ""), "")</f>
        <v/>
      </c>
      <c r="C90" s="90" t="str">
        <f>IF(LEN('Initial dilution'!$B82)&gt;0, 'Initial dilution'!$A82,"")</f>
        <v/>
      </c>
      <c r="D90" s="90" t="str">
        <f>IF(OR(LEN('Initial dilution'!$B82)=0, LEN('Initial dilution'!$E82)=0), "", IF(LEFT(RIGHT('Initial dilution'!$E82,3),1)="7",'Initial dilution'!$E82,'Initial dilution'!$F82))</f>
        <v/>
      </c>
      <c r="E90" s="90" t="str">
        <f>IF(LEN($D90)=0,"",VLOOKUP($D90, Indices!$A:$B, 2, FALSE))</f>
        <v/>
      </c>
      <c r="F90" s="90" t="str">
        <f>IF(OR(LEN('Initial dilution'!$B82)=0, LEN('Initial dilution'!$F82)=0), "", IF(LEFT(RIGHT('Initial dilution'!$F82,3),1)="5",'Initial dilution'!$F82,'Initial dilution'!$E82))</f>
        <v/>
      </c>
      <c r="G90" s="90" t="str">
        <f>IF(LEN(F90)=0,"",VLOOKUP(F90, Indices!$A:$B, 2, FALSE))</f>
        <v/>
      </c>
    </row>
    <row r="91" spans="1:7" x14ac:dyDescent="0.3">
      <c r="A91" s="90" t="str">
        <f>IF(LEN('Initial dilution'!$B83)&gt;0,'Initial dilution'!$B83,"")</f>
        <v/>
      </c>
      <c r="B91" s="90" t="str">
        <f>IF(LEN(TRIM('Initial dilution'!$B83))&gt;0, SUBSTITUTE(TRIM('Initial dilution'!$C83), " ", ""), "")</f>
        <v/>
      </c>
      <c r="C91" s="90" t="str">
        <f>IF(LEN('Initial dilution'!$B83)&gt;0, 'Initial dilution'!$A83,"")</f>
        <v/>
      </c>
      <c r="D91" s="90" t="str">
        <f>IF(OR(LEN('Initial dilution'!$B83)=0, LEN('Initial dilution'!$E83)=0), "", IF(LEFT(RIGHT('Initial dilution'!$E83,3),1)="7",'Initial dilution'!$E83,'Initial dilution'!$F83))</f>
        <v/>
      </c>
      <c r="E91" s="90" t="str">
        <f>IF(LEN($D91)=0,"",VLOOKUP($D91, Indices!$A:$B, 2, FALSE))</f>
        <v/>
      </c>
      <c r="F91" s="90" t="str">
        <f>IF(OR(LEN('Initial dilution'!$B83)=0, LEN('Initial dilution'!$F83)=0), "", IF(LEFT(RIGHT('Initial dilution'!$F83,3),1)="5",'Initial dilution'!$F83,'Initial dilution'!$E83))</f>
        <v/>
      </c>
      <c r="G91" s="90" t="str">
        <f>IF(LEN(F91)=0,"",VLOOKUP(F91, Indices!$A:$B, 2, FALSE))</f>
        <v/>
      </c>
    </row>
    <row r="92" spans="1:7" x14ac:dyDescent="0.3">
      <c r="A92" s="90" t="str">
        <f>IF(LEN('Initial dilution'!$B84)&gt;0,'Initial dilution'!$B84,"")</f>
        <v/>
      </c>
      <c r="B92" s="90" t="str">
        <f>IF(LEN(TRIM('Initial dilution'!$B84))&gt;0, SUBSTITUTE(TRIM('Initial dilution'!$C84), " ", ""), "")</f>
        <v/>
      </c>
      <c r="C92" s="90" t="str">
        <f>IF(LEN('Initial dilution'!$B84)&gt;0, 'Initial dilution'!$A84,"")</f>
        <v/>
      </c>
      <c r="D92" s="90" t="str">
        <f>IF(OR(LEN('Initial dilution'!$B84)=0, LEN('Initial dilution'!$E84)=0), "", IF(LEFT(RIGHT('Initial dilution'!$E84,3),1)="7",'Initial dilution'!$E84,'Initial dilution'!$F84))</f>
        <v/>
      </c>
      <c r="E92" s="90" t="str">
        <f>IF(LEN($D92)=0,"",VLOOKUP($D92, Indices!$A:$B, 2, FALSE))</f>
        <v/>
      </c>
      <c r="F92" s="90" t="str">
        <f>IF(OR(LEN('Initial dilution'!$B84)=0, LEN('Initial dilution'!$F84)=0), "", IF(LEFT(RIGHT('Initial dilution'!$F84,3),1)="5",'Initial dilution'!$F84,'Initial dilution'!$E84))</f>
        <v/>
      </c>
      <c r="G92" s="90" t="str">
        <f>IF(LEN(F92)=0,"",VLOOKUP(F92, Indices!$A:$B, 2, FALSE))</f>
        <v/>
      </c>
    </row>
    <row r="93" spans="1:7" x14ac:dyDescent="0.3">
      <c r="A93" s="90" t="str">
        <f>IF(LEN('Initial dilution'!$B85)&gt;0,'Initial dilution'!$B85,"")</f>
        <v/>
      </c>
      <c r="B93" s="90" t="str">
        <f>IF(LEN(TRIM('Initial dilution'!$B85))&gt;0, SUBSTITUTE(TRIM('Initial dilution'!$C85), " ", ""), "")</f>
        <v/>
      </c>
      <c r="C93" s="90" t="str">
        <f>IF(LEN('Initial dilution'!$B85)&gt;0, 'Initial dilution'!$A85,"")</f>
        <v/>
      </c>
      <c r="D93" s="90" t="str">
        <f>IF(OR(LEN('Initial dilution'!$B85)=0, LEN('Initial dilution'!$E85)=0), "", IF(LEFT(RIGHT('Initial dilution'!$E85,3),1)="7",'Initial dilution'!$E85,'Initial dilution'!$F85))</f>
        <v/>
      </c>
      <c r="E93" s="90" t="str">
        <f>IF(LEN($D93)=0,"",VLOOKUP($D93, Indices!$A:$B, 2, FALSE))</f>
        <v/>
      </c>
      <c r="F93" s="90" t="str">
        <f>IF(OR(LEN('Initial dilution'!$B85)=0, LEN('Initial dilution'!$F85)=0), "", IF(LEFT(RIGHT('Initial dilution'!$F85,3),1)="5",'Initial dilution'!$F85,'Initial dilution'!$E85))</f>
        <v/>
      </c>
      <c r="G93" s="90" t="str">
        <f>IF(LEN(F93)=0,"",VLOOKUP(F93, Indices!$A:$B, 2, FALSE))</f>
        <v/>
      </c>
    </row>
    <row r="94" spans="1:7" x14ac:dyDescent="0.3">
      <c r="A94" s="90" t="str">
        <f>IF(LEN('Initial dilution'!$B86)&gt;0,'Initial dilution'!$B86,"")</f>
        <v/>
      </c>
      <c r="B94" s="90" t="str">
        <f>IF(LEN(TRIM('Initial dilution'!$B86))&gt;0, SUBSTITUTE(TRIM('Initial dilution'!$C86), " ", ""), "")</f>
        <v/>
      </c>
      <c r="C94" s="90" t="str">
        <f>IF(LEN('Initial dilution'!$B86)&gt;0, 'Initial dilution'!$A86,"")</f>
        <v/>
      </c>
      <c r="D94" s="90" t="str">
        <f>IF(OR(LEN('Initial dilution'!$B86)=0, LEN('Initial dilution'!$E86)=0), "", IF(LEFT(RIGHT('Initial dilution'!$E86,3),1)="7",'Initial dilution'!$E86,'Initial dilution'!$F86))</f>
        <v/>
      </c>
      <c r="E94" s="90" t="str">
        <f>IF(LEN($D94)=0,"",VLOOKUP($D94, Indices!$A:$B, 2, FALSE))</f>
        <v/>
      </c>
      <c r="F94" s="90" t="str">
        <f>IF(OR(LEN('Initial dilution'!$B86)=0, LEN('Initial dilution'!$F86)=0), "", IF(LEFT(RIGHT('Initial dilution'!$F86,3),1)="5",'Initial dilution'!$F86,'Initial dilution'!$E86))</f>
        <v/>
      </c>
      <c r="G94" s="90" t="str">
        <f>IF(LEN(F94)=0,"",VLOOKUP(F94, Indices!$A:$B, 2, FALSE))</f>
        <v/>
      </c>
    </row>
    <row r="95" spans="1:7" x14ac:dyDescent="0.3">
      <c r="A95" s="90" t="str">
        <f>IF(LEN('Initial dilution'!$B87)&gt;0,'Initial dilution'!$B87,"")</f>
        <v/>
      </c>
      <c r="B95" s="90" t="str">
        <f>IF(LEN(TRIM('Initial dilution'!$B87))&gt;0, SUBSTITUTE(TRIM('Initial dilution'!$C87), " ", ""), "")</f>
        <v/>
      </c>
      <c r="C95" s="90" t="str">
        <f>IF(LEN('Initial dilution'!$B87)&gt;0, 'Initial dilution'!$A87,"")</f>
        <v/>
      </c>
      <c r="D95" s="90" t="str">
        <f>IF(OR(LEN('Initial dilution'!$B87)=0, LEN('Initial dilution'!$E87)=0), "", IF(LEFT(RIGHT('Initial dilution'!$E87,3),1)="7",'Initial dilution'!$E87,'Initial dilution'!$F87))</f>
        <v/>
      </c>
      <c r="E95" s="90" t="str">
        <f>IF(LEN($D95)=0,"",VLOOKUP($D95, Indices!$A:$B, 2, FALSE))</f>
        <v/>
      </c>
      <c r="F95" s="90" t="str">
        <f>IF(OR(LEN('Initial dilution'!$B87)=0, LEN('Initial dilution'!$F87)=0), "", IF(LEFT(RIGHT('Initial dilution'!$F87,3),1)="5",'Initial dilution'!$F87,'Initial dilution'!$E87))</f>
        <v/>
      </c>
      <c r="G95" s="90" t="str">
        <f>IF(LEN(F95)=0,"",VLOOKUP(F95, Indices!$A:$B, 2, FALSE))</f>
        <v/>
      </c>
    </row>
    <row r="96" spans="1:7" x14ac:dyDescent="0.3">
      <c r="A96" s="90" t="str">
        <f>IF(LEN('Initial dilution'!$B88)&gt;0,'Initial dilution'!$B88,"")</f>
        <v/>
      </c>
      <c r="B96" s="90" t="str">
        <f>IF(LEN(TRIM('Initial dilution'!$B88))&gt;0, SUBSTITUTE(TRIM('Initial dilution'!$C88), " ", ""), "")</f>
        <v/>
      </c>
      <c r="C96" s="90" t="str">
        <f>IF(LEN('Initial dilution'!$B88)&gt;0, 'Initial dilution'!$A88,"")</f>
        <v/>
      </c>
      <c r="D96" s="90" t="str">
        <f>IF(OR(LEN('Initial dilution'!$B88)=0, LEN('Initial dilution'!$E88)=0), "", IF(LEFT(RIGHT('Initial dilution'!$E88,3),1)="7",'Initial dilution'!$E88,'Initial dilution'!$F88))</f>
        <v/>
      </c>
      <c r="E96" s="90" t="str">
        <f>IF(LEN($D96)=0,"",VLOOKUP($D96, Indices!$A:$B, 2, FALSE))</f>
        <v/>
      </c>
      <c r="F96" s="90" t="str">
        <f>IF(OR(LEN('Initial dilution'!$B88)=0, LEN('Initial dilution'!$F88)=0), "", IF(LEFT(RIGHT('Initial dilution'!$F88,3),1)="5",'Initial dilution'!$F88,'Initial dilution'!$E88))</f>
        <v/>
      </c>
      <c r="G96" s="90" t="str">
        <f>IF(LEN(F96)=0,"",VLOOKUP(F96, Indices!$A:$B, 2, FALSE))</f>
        <v/>
      </c>
    </row>
    <row r="97" spans="1:7" x14ac:dyDescent="0.3">
      <c r="A97" s="90" t="str">
        <f>IF(LEN('Initial dilution'!$B89)&gt;0,'Initial dilution'!$B89,"")</f>
        <v/>
      </c>
      <c r="B97" s="90" t="str">
        <f>IF(LEN(TRIM('Initial dilution'!$B89))&gt;0, SUBSTITUTE(TRIM('Initial dilution'!$C89), " ", ""), "")</f>
        <v/>
      </c>
      <c r="C97" s="90" t="str">
        <f>IF(LEN('Initial dilution'!$B89)&gt;0, 'Initial dilution'!$A89,"")</f>
        <v/>
      </c>
      <c r="D97" s="90" t="str">
        <f>IF(OR(LEN('Initial dilution'!$B89)=0, LEN('Initial dilution'!$E89)=0), "", IF(LEFT(RIGHT('Initial dilution'!$E89,3),1)="7",'Initial dilution'!$E89,'Initial dilution'!$F89))</f>
        <v/>
      </c>
      <c r="E97" s="90" t="str">
        <f>IF(LEN($D97)=0,"",VLOOKUP($D97, Indices!$A:$B, 2, FALSE))</f>
        <v/>
      </c>
      <c r="F97" s="90" t="str">
        <f>IF(OR(LEN('Initial dilution'!$B89)=0, LEN('Initial dilution'!$F89)=0), "", IF(LEFT(RIGHT('Initial dilution'!$F89,3),1)="5",'Initial dilution'!$F89,'Initial dilution'!$E89))</f>
        <v/>
      </c>
      <c r="G97" s="90" t="str">
        <f>IF(LEN(F97)=0,"",VLOOKUP(F97, Indices!$A:$B, 2, FALSE))</f>
        <v/>
      </c>
    </row>
    <row r="98" spans="1:7" x14ac:dyDescent="0.3">
      <c r="A98" s="90" t="str">
        <f>IF(LEN('Initial dilution'!$B90)&gt;0,'Initial dilution'!$B90,"")</f>
        <v/>
      </c>
      <c r="B98" s="90" t="str">
        <f>IF(LEN(TRIM('Initial dilution'!$B90))&gt;0, SUBSTITUTE(TRIM('Initial dilution'!$C90), " ", ""), "")</f>
        <v/>
      </c>
      <c r="C98" s="90" t="str">
        <f>IF(LEN('Initial dilution'!$B90)&gt;0, 'Initial dilution'!$A90,"")</f>
        <v/>
      </c>
      <c r="D98" s="90" t="str">
        <f>IF(OR(LEN('Initial dilution'!$B90)=0, LEN('Initial dilution'!$E90)=0), "", IF(LEFT(RIGHT('Initial dilution'!$E90,3),1)="7",'Initial dilution'!$E90,'Initial dilution'!$F90))</f>
        <v/>
      </c>
      <c r="E98" s="90" t="str">
        <f>IF(LEN($D98)=0,"",VLOOKUP($D98, Indices!$A:$B, 2, FALSE))</f>
        <v/>
      </c>
      <c r="F98" s="90" t="str">
        <f>IF(OR(LEN('Initial dilution'!$B90)=0, LEN('Initial dilution'!$F90)=0), "", IF(LEFT(RIGHT('Initial dilution'!$F90,3),1)="5",'Initial dilution'!$F90,'Initial dilution'!$E90))</f>
        <v/>
      </c>
      <c r="G98" s="90" t="str">
        <f>IF(LEN(F98)=0,"",VLOOKUP(F98, Indices!$A:$B, 2, FALSE))</f>
        <v/>
      </c>
    </row>
    <row r="99" spans="1:7" x14ac:dyDescent="0.3">
      <c r="A99" s="90" t="str">
        <f>IF(LEN('Initial dilution'!$B91)&gt;0,'Initial dilution'!$B91,"")</f>
        <v/>
      </c>
      <c r="B99" s="90" t="str">
        <f>IF(LEN(TRIM('Initial dilution'!$B91))&gt;0, SUBSTITUTE(TRIM('Initial dilution'!$C91), " ", ""), "")</f>
        <v/>
      </c>
      <c r="C99" s="90" t="str">
        <f>IF(LEN('Initial dilution'!$B91)&gt;0, 'Initial dilution'!$A91,"")</f>
        <v/>
      </c>
      <c r="D99" s="90" t="str">
        <f>IF(OR(LEN('Initial dilution'!$B91)=0, LEN('Initial dilution'!$E91)=0), "", IF(LEFT(RIGHT('Initial dilution'!$E91,3),1)="7",'Initial dilution'!$E91,'Initial dilution'!$F91))</f>
        <v/>
      </c>
      <c r="E99" s="90" t="str">
        <f>IF(LEN($D99)=0,"",VLOOKUP($D99, Indices!$A:$B, 2, FALSE))</f>
        <v/>
      </c>
      <c r="F99" s="90" t="str">
        <f>IF(OR(LEN('Initial dilution'!$B91)=0, LEN('Initial dilution'!$F91)=0), "", IF(LEFT(RIGHT('Initial dilution'!$F91,3),1)="5",'Initial dilution'!$F91,'Initial dilution'!$E91))</f>
        <v/>
      </c>
      <c r="G99" s="90" t="str">
        <f>IF(LEN(F99)=0,"",VLOOKUP(F99, Indices!$A:$B, 2, FALSE))</f>
        <v/>
      </c>
    </row>
    <row r="100" spans="1:7" x14ac:dyDescent="0.3">
      <c r="A100" s="90" t="str">
        <f>IF(LEN('Initial dilution'!$B92)&gt;0,'Initial dilution'!$B92,"")</f>
        <v/>
      </c>
      <c r="B100" s="90" t="str">
        <f>IF(LEN(TRIM('Initial dilution'!$B92))&gt;0, SUBSTITUTE(TRIM('Initial dilution'!$C92), " ", ""), "")</f>
        <v/>
      </c>
      <c r="C100" s="90" t="str">
        <f>IF(LEN('Initial dilution'!$B92)&gt;0, 'Initial dilution'!$A92,"")</f>
        <v/>
      </c>
      <c r="D100" s="90" t="str">
        <f>IF(OR(LEN('Initial dilution'!$B92)=0, LEN('Initial dilution'!$E92)=0), "", IF(LEFT(RIGHT('Initial dilution'!$E92,3),1)="7",'Initial dilution'!$E92,'Initial dilution'!$F92))</f>
        <v/>
      </c>
      <c r="E100" s="90" t="str">
        <f>IF(LEN($D100)=0,"",VLOOKUP($D100, Indices!$A:$B, 2, FALSE))</f>
        <v/>
      </c>
      <c r="F100" s="90" t="str">
        <f>IF(OR(LEN('Initial dilution'!$B92)=0, LEN('Initial dilution'!$F92)=0), "", IF(LEFT(RIGHT('Initial dilution'!$F92,3),1)="5",'Initial dilution'!$F92,'Initial dilution'!$E92))</f>
        <v/>
      </c>
      <c r="G100" s="90" t="str">
        <f>IF(LEN(F100)=0,"",VLOOKUP(F100, Indices!$A:$B, 2, FALSE))</f>
        <v/>
      </c>
    </row>
    <row r="101" spans="1:7" x14ac:dyDescent="0.3">
      <c r="A101" s="90" t="str">
        <f>IF(LEN('Initial dilution'!$B93)&gt;0,'Initial dilution'!$B93,"")</f>
        <v/>
      </c>
      <c r="B101" s="90" t="str">
        <f>IF(LEN(TRIM('Initial dilution'!$B93))&gt;0, SUBSTITUTE(TRIM('Initial dilution'!$C93), " ", ""), "")</f>
        <v/>
      </c>
      <c r="C101" s="90" t="str">
        <f>IF(LEN('Initial dilution'!$B93)&gt;0, 'Initial dilution'!$A93,"")</f>
        <v/>
      </c>
      <c r="D101" s="90" t="str">
        <f>IF(OR(LEN('Initial dilution'!$B93)=0, LEN('Initial dilution'!$E93)=0), "", IF(LEFT(RIGHT('Initial dilution'!$E93,3),1)="7",'Initial dilution'!$E93,'Initial dilution'!$F93))</f>
        <v/>
      </c>
      <c r="E101" s="90" t="str">
        <f>IF(LEN($D101)=0,"",VLOOKUP($D101, Indices!$A:$B, 2, FALSE))</f>
        <v/>
      </c>
      <c r="F101" s="90" t="str">
        <f>IF(OR(LEN('Initial dilution'!$B93)=0, LEN('Initial dilution'!$F93)=0), "", IF(LEFT(RIGHT('Initial dilution'!$F93,3),1)="5",'Initial dilution'!$F93,'Initial dilution'!$E93))</f>
        <v/>
      </c>
      <c r="G101" s="90" t="str">
        <f>IF(LEN(F101)=0,"",VLOOKUP(F101, Indices!$A:$B, 2, FALSE))</f>
        <v/>
      </c>
    </row>
    <row r="102" spans="1:7" x14ac:dyDescent="0.3">
      <c r="A102" s="90" t="str">
        <f>IF(LEN('Initial dilution'!$B94)&gt;0,'Initial dilution'!$B94,"")</f>
        <v/>
      </c>
      <c r="B102" s="90" t="str">
        <f>IF(LEN(TRIM('Initial dilution'!$B94))&gt;0, SUBSTITUTE(TRIM('Initial dilution'!$C94), " ", ""), "")</f>
        <v/>
      </c>
      <c r="C102" s="90" t="str">
        <f>IF(LEN('Initial dilution'!$B94)&gt;0, 'Initial dilution'!$A94,"")</f>
        <v/>
      </c>
      <c r="D102" s="90" t="str">
        <f>IF(OR(LEN('Initial dilution'!$B94)=0, LEN('Initial dilution'!$E94)=0), "", IF(LEFT(RIGHT('Initial dilution'!$E94,3),1)="7",'Initial dilution'!$E94,'Initial dilution'!$F94))</f>
        <v/>
      </c>
      <c r="E102" s="90" t="str">
        <f>IF(LEN($D102)=0,"",VLOOKUP($D102, Indices!$A:$B, 2, FALSE))</f>
        <v/>
      </c>
      <c r="F102" s="90" t="str">
        <f>IF(OR(LEN('Initial dilution'!$B94)=0, LEN('Initial dilution'!$F94)=0), "", IF(LEFT(RIGHT('Initial dilution'!$F94,3),1)="5",'Initial dilution'!$F94,'Initial dilution'!$E94))</f>
        <v/>
      </c>
      <c r="G102" s="90" t="str">
        <f>IF(LEN(F102)=0,"",VLOOKUP(F102, Indices!$A:$B, 2, FALSE))</f>
        <v/>
      </c>
    </row>
    <row r="103" spans="1:7" x14ac:dyDescent="0.3">
      <c r="A103" s="90" t="str">
        <f>IF(LEN('Initial dilution'!$B95)&gt;0,'Initial dilution'!$B95,"")</f>
        <v/>
      </c>
      <c r="B103" s="90" t="str">
        <f>IF(LEN(TRIM('Initial dilution'!$B95))&gt;0, SUBSTITUTE(TRIM('Initial dilution'!$C95), " ", ""), "")</f>
        <v/>
      </c>
      <c r="C103" s="90" t="str">
        <f>IF(LEN('Initial dilution'!$B95)&gt;0, 'Initial dilution'!$A95,"")</f>
        <v/>
      </c>
      <c r="D103" s="90" t="str">
        <f>IF(OR(LEN('Initial dilution'!$B95)=0, LEN('Initial dilution'!$E95)=0), "", IF(LEFT(RIGHT('Initial dilution'!$E95,3),1)="7",'Initial dilution'!$E95,'Initial dilution'!$F95))</f>
        <v/>
      </c>
      <c r="E103" s="90" t="str">
        <f>IF(LEN($D103)=0,"",VLOOKUP($D103, Indices!$A:$B, 2, FALSE))</f>
        <v/>
      </c>
      <c r="F103" s="90" t="str">
        <f>IF(OR(LEN('Initial dilution'!$B95)=0, LEN('Initial dilution'!$F95)=0), "", IF(LEFT(RIGHT('Initial dilution'!$F95,3),1)="5",'Initial dilution'!$F95,'Initial dilution'!$E95))</f>
        <v/>
      </c>
      <c r="G103" s="90" t="str">
        <f>IF(LEN(F103)=0,"",VLOOKUP(F103, Indices!$A:$B, 2, FALSE))</f>
        <v/>
      </c>
    </row>
    <row r="104" spans="1:7" x14ac:dyDescent="0.3">
      <c r="A104" s="90" t="str">
        <f>IF(LEN('Initial dilution'!$B96)&gt;0,'Initial dilution'!$B96,"")</f>
        <v/>
      </c>
      <c r="B104" s="90" t="str">
        <f>IF(LEN(TRIM('Initial dilution'!$B96))&gt;0, SUBSTITUTE(TRIM('Initial dilution'!$C96), " ", ""), "")</f>
        <v/>
      </c>
      <c r="C104" s="90" t="str">
        <f>IF(LEN('Initial dilution'!$B96)&gt;0, 'Initial dilution'!$A96,"")</f>
        <v/>
      </c>
      <c r="D104" s="90" t="str">
        <f>IF(OR(LEN('Initial dilution'!$B96)=0, LEN('Initial dilution'!$E96)=0), "", IF(LEFT(RIGHT('Initial dilution'!$E96,3),1)="7",'Initial dilution'!$E96,'Initial dilution'!$F96))</f>
        <v/>
      </c>
      <c r="E104" s="90" t="str">
        <f>IF(LEN($D104)=0,"",VLOOKUP($D104, Indices!$A:$B, 2, FALSE))</f>
        <v/>
      </c>
      <c r="F104" s="90" t="str">
        <f>IF(OR(LEN('Initial dilution'!$B96)=0, LEN('Initial dilution'!$F96)=0), "", IF(LEFT(RIGHT('Initial dilution'!$F96,3),1)="5",'Initial dilution'!$F96,'Initial dilution'!$E96))</f>
        <v/>
      </c>
      <c r="G104" s="90" t="str">
        <f>IF(LEN(F104)=0,"",VLOOKUP(F104, Indices!$A:$B, 2, FALSE))</f>
        <v/>
      </c>
    </row>
    <row r="105" spans="1:7" x14ac:dyDescent="0.3">
      <c r="A105" s="90" t="str">
        <f>IF(LEN('Initial dilution'!$B97)&gt;0,'Initial dilution'!$B97,"")</f>
        <v/>
      </c>
      <c r="B105" s="90" t="str">
        <f>IF(LEN(TRIM('Initial dilution'!$B97))&gt;0, SUBSTITUTE(TRIM('Initial dilution'!$C97), " ", ""), "")</f>
        <v/>
      </c>
      <c r="C105" s="90" t="str">
        <f>IF(LEN('Initial dilution'!$B97)&gt;0, 'Initial dilution'!$A97,"")</f>
        <v/>
      </c>
      <c r="D105" s="90" t="str">
        <f>IF(OR(LEN('Initial dilution'!$B97)=0, LEN('Initial dilution'!$E97)=0), "", IF(LEFT(RIGHT('Initial dilution'!$E97,3),1)="7",'Initial dilution'!$E97,'Initial dilution'!$F97))</f>
        <v/>
      </c>
      <c r="E105" s="90" t="str">
        <f>IF(LEN($D105)=0,"",VLOOKUP($D105, Indices!$A:$B, 2, FALSE))</f>
        <v/>
      </c>
      <c r="F105" s="90" t="str">
        <f>IF(OR(LEN('Initial dilution'!$B97)=0, LEN('Initial dilution'!$F97)=0), "", IF(LEFT(RIGHT('Initial dilution'!$F97,3),1)="5",'Initial dilution'!$F97,'Initial dilution'!$E97))</f>
        <v/>
      </c>
      <c r="G105" s="90" t="str">
        <f>IF(LEN(F105)=0,"",VLOOKUP(F105, Indices!$A:$B, 2, FALSE))</f>
        <v/>
      </c>
    </row>
    <row r="106" spans="1:7" x14ac:dyDescent="0.3">
      <c r="A106" s="90" t="str">
        <f>IF(LEN('Initial dilution'!$B98)&gt;0,'Initial dilution'!$B98,"")</f>
        <v/>
      </c>
      <c r="B106" s="90" t="str">
        <f>IF(LEN(TRIM('Initial dilution'!$B98))&gt;0, SUBSTITUTE(TRIM('Initial dilution'!$C98), " ", ""), "")</f>
        <v/>
      </c>
      <c r="C106" s="90" t="str">
        <f>IF(LEN('Initial dilution'!$B98)&gt;0, 'Initial dilution'!$A98,"")</f>
        <v/>
      </c>
      <c r="D106" s="90" t="str">
        <f>IF(OR(LEN('Initial dilution'!$B98)=0, LEN('Initial dilution'!$E98)=0), "", IF(LEFT(RIGHT('Initial dilution'!$E98,3),1)="7",'Initial dilution'!$E98,'Initial dilution'!$F98))</f>
        <v/>
      </c>
      <c r="E106" s="90" t="str">
        <f>IF(LEN($D106)=0,"",VLOOKUP($D106, Indices!$A:$B, 2, FALSE))</f>
        <v/>
      </c>
      <c r="F106" s="90" t="str">
        <f>IF(OR(LEN('Initial dilution'!$B98)=0, LEN('Initial dilution'!$F98)=0), "", IF(LEFT(RIGHT('Initial dilution'!$F98,3),1)="5",'Initial dilution'!$F98,'Initial dilution'!$E98))</f>
        <v/>
      </c>
      <c r="G106" s="90" t="str">
        <f>IF(LEN(F106)=0,"",VLOOKUP(F106, Indices!$A:$B, 2, FALSE))</f>
        <v/>
      </c>
    </row>
    <row r="107" spans="1:7" x14ac:dyDescent="0.3">
      <c r="A107" s="90" t="str">
        <f>IF(LEN('Initial dilution'!$B99)&gt;0,'Initial dilution'!$B99,"")</f>
        <v/>
      </c>
      <c r="B107" s="90" t="str">
        <f>IF(LEN(TRIM('Initial dilution'!$B99))&gt;0, SUBSTITUTE(TRIM('Initial dilution'!$C99), " ", ""), "")</f>
        <v/>
      </c>
      <c r="C107" s="90" t="str">
        <f>IF(LEN('Initial dilution'!$B99)&gt;0, 'Initial dilution'!$A99,"")</f>
        <v/>
      </c>
      <c r="D107" s="90" t="str">
        <f>IF(OR(LEN('Initial dilution'!$B99)=0, LEN('Initial dilution'!$E99)=0), "", IF(LEFT(RIGHT('Initial dilution'!$E99,3),1)="7",'Initial dilution'!$E99,'Initial dilution'!$F99))</f>
        <v/>
      </c>
      <c r="E107" s="90" t="str">
        <f>IF(LEN($D107)=0,"",VLOOKUP($D107, Indices!$A:$B, 2, FALSE))</f>
        <v/>
      </c>
      <c r="F107" s="90" t="str">
        <f>IF(OR(LEN('Initial dilution'!$B99)=0, LEN('Initial dilution'!$F99)=0), "", IF(LEFT(RIGHT('Initial dilution'!$F99,3),1)="5",'Initial dilution'!$F99,'Initial dilution'!$E99))</f>
        <v/>
      </c>
      <c r="G107" s="90" t="str">
        <f>IF(LEN(F107)=0,"",VLOOKUP(F107, Indices!$A:$B, 2, FALSE))</f>
        <v/>
      </c>
    </row>
    <row r="108" spans="1:7" x14ac:dyDescent="0.3">
      <c r="A108" s="90" t="str">
        <f>IF(LEN('Initial dilution'!$B100)&gt;0,'Initial dilution'!$B100,"")</f>
        <v/>
      </c>
      <c r="B108" s="90" t="str">
        <f>IF(LEN(TRIM('Initial dilution'!$B100))&gt;0, SUBSTITUTE(TRIM('Initial dilution'!$C100), " ", ""), "")</f>
        <v/>
      </c>
      <c r="C108" s="90" t="str">
        <f>IF(LEN('Initial dilution'!$B100)&gt;0, 'Initial dilution'!$A100,"")</f>
        <v/>
      </c>
      <c r="D108" s="90" t="str">
        <f>IF(OR(LEN('Initial dilution'!$B100)=0, LEN('Initial dilution'!$E100)=0), "", IF(LEFT(RIGHT('Initial dilution'!$E100,3),1)="7",'Initial dilution'!$E100,'Initial dilution'!$F100))</f>
        <v/>
      </c>
      <c r="E108" s="90" t="str">
        <f>IF(LEN($D108)=0,"",VLOOKUP($D108, Indices!$A:$B, 2, FALSE))</f>
        <v/>
      </c>
      <c r="F108" s="90" t="str">
        <f>IF(OR(LEN('Initial dilution'!$B100)=0, LEN('Initial dilution'!$F100)=0), "", IF(LEFT(RIGHT('Initial dilution'!$F100,3),1)="5",'Initial dilution'!$F100,'Initial dilution'!$E100))</f>
        <v/>
      </c>
      <c r="G108" s="90" t="str">
        <f>IF(LEN(F108)=0,"",VLOOKUP(F108, Indices!$A:$B, 2, FALSE))</f>
        <v/>
      </c>
    </row>
    <row r="109" spans="1:7" x14ac:dyDescent="0.3">
      <c r="A109" s="90" t="str">
        <f>IF(LEN('Initial dilution'!$B101)&gt;0,'Initial dilution'!$B101,"")</f>
        <v/>
      </c>
      <c r="B109" s="90" t="str">
        <f>IF(LEN(TRIM('Initial dilution'!$B101))&gt;0, SUBSTITUTE(TRIM('Initial dilution'!$C101), " ", ""), "")</f>
        <v/>
      </c>
      <c r="C109" s="90" t="str">
        <f>IF(LEN('Initial dilution'!$B101)&gt;0, 'Initial dilution'!$A101,"")</f>
        <v/>
      </c>
      <c r="D109" s="90" t="str">
        <f>IF(OR(LEN('Initial dilution'!$B101)=0, LEN('Initial dilution'!$E101)=0), "", IF(LEFT(RIGHT('Initial dilution'!$E101,3),1)="7",'Initial dilution'!$E101,'Initial dilution'!$F101))</f>
        <v/>
      </c>
      <c r="E109" s="90" t="str">
        <f>IF(LEN($D109)=0,"",VLOOKUP($D109, Indices!$A:$B, 2, FALSE))</f>
        <v/>
      </c>
      <c r="F109" s="90" t="str">
        <f>IF(OR(LEN('Initial dilution'!$B101)=0, LEN('Initial dilution'!$F101)=0), "", IF(LEFT(RIGHT('Initial dilution'!$F101,3),1)="5",'Initial dilution'!$F101,'Initial dilution'!$E101))</f>
        <v/>
      </c>
      <c r="G109" s="90" t="str">
        <f>IF(LEN(F109)=0,"",VLOOKUP(F109, Indices!$A:$B, 2, FALSE))</f>
        <v/>
      </c>
    </row>
    <row r="110" spans="1:7" x14ac:dyDescent="0.3">
      <c r="A110" s="90" t="str">
        <f>IF(LEN('Initial dilution'!$B102)&gt;0,'Initial dilution'!$B102,"")</f>
        <v/>
      </c>
      <c r="B110" s="90" t="str">
        <f>IF(LEN(TRIM('Initial dilution'!$B102))&gt;0, SUBSTITUTE(TRIM('Initial dilution'!$C102), " ", ""), "")</f>
        <v/>
      </c>
      <c r="C110" s="90" t="str">
        <f>IF(LEN('Initial dilution'!$B102)&gt;0, 'Initial dilution'!$A102,"")</f>
        <v/>
      </c>
      <c r="D110" s="90" t="str">
        <f>IF(OR(LEN('Initial dilution'!$B102)=0, LEN('Initial dilution'!$E102)=0), "", IF(LEFT(RIGHT('Initial dilution'!$E102,3),1)="7",'Initial dilution'!$E102,'Initial dilution'!$F102))</f>
        <v/>
      </c>
      <c r="E110" s="90" t="str">
        <f>IF(LEN($D110)=0,"",VLOOKUP($D110, Indices!$A:$B, 2, FALSE))</f>
        <v/>
      </c>
      <c r="F110" s="90" t="str">
        <f>IF(OR(LEN('Initial dilution'!$B102)=0, LEN('Initial dilution'!$F102)=0), "", IF(LEFT(RIGHT('Initial dilution'!$F102,3),1)="5",'Initial dilution'!$F102,'Initial dilution'!$E102))</f>
        <v/>
      </c>
      <c r="G110" s="90" t="str">
        <f>IF(LEN(F110)=0,"",VLOOKUP(F110, Indices!$A:$B, 2, FALSE))</f>
        <v/>
      </c>
    </row>
    <row r="111" spans="1:7" x14ac:dyDescent="0.3">
      <c r="A111" s="90" t="str">
        <f>IF(LEN('Initial dilution'!$B103)&gt;0,'Initial dilution'!$B103,"")</f>
        <v/>
      </c>
      <c r="B111" s="90" t="str">
        <f>IF(LEN(TRIM('Initial dilution'!$B103))&gt;0, SUBSTITUTE(TRIM('Initial dilution'!$C103), " ", ""), "")</f>
        <v/>
      </c>
      <c r="C111" s="90" t="str">
        <f>IF(LEN('Initial dilution'!$B103)&gt;0, 'Initial dilution'!$A103,"")</f>
        <v/>
      </c>
      <c r="D111" s="90" t="str">
        <f>IF(OR(LEN('Initial dilution'!$B103)=0, LEN('Initial dilution'!$E103)=0), "", IF(LEFT(RIGHT('Initial dilution'!$E103,3),1)="7",'Initial dilution'!$E103,'Initial dilution'!$F103))</f>
        <v/>
      </c>
      <c r="E111" s="90" t="str">
        <f>IF(LEN($D111)=0,"",VLOOKUP($D111, Indices!$A:$B, 2, FALSE))</f>
        <v/>
      </c>
      <c r="F111" s="90" t="str">
        <f>IF(OR(LEN('Initial dilution'!$B103)=0, LEN('Initial dilution'!$F103)=0), "", IF(LEFT(RIGHT('Initial dilution'!$F103,3),1)="5",'Initial dilution'!$F103,'Initial dilution'!$E103))</f>
        <v/>
      </c>
      <c r="G111" s="90" t="str">
        <f>IF(LEN(F111)=0,"",VLOOKUP(F111, Indices!$A:$B, 2, FALSE))</f>
        <v/>
      </c>
    </row>
    <row r="112" spans="1:7" x14ac:dyDescent="0.3">
      <c r="A112" s="90" t="str">
        <f>IF(LEN('Initial dilution'!$B104)&gt;0,'Initial dilution'!$B104,"")</f>
        <v/>
      </c>
      <c r="B112" s="90" t="str">
        <f>IF(LEN(TRIM('Initial dilution'!$B104))&gt;0, SUBSTITUTE(TRIM('Initial dilution'!$C104), " ", ""), "")</f>
        <v/>
      </c>
      <c r="C112" s="90" t="str">
        <f>IF(LEN('Initial dilution'!$B104)&gt;0, 'Initial dilution'!$A104,"")</f>
        <v/>
      </c>
      <c r="D112" s="90" t="str">
        <f>IF(OR(LEN('Initial dilution'!$B104)=0, LEN('Initial dilution'!$E104)=0), "", IF(LEFT(RIGHT('Initial dilution'!$E104,3),1)="7",'Initial dilution'!$E104,'Initial dilution'!$F104))</f>
        <v/>
      </c>
      <c r="E112" s="90" t="str">
        <f>IF(LEN($D112)=0,"",VLOOKUP($D112, Indices!$A:$B, 2, FALSE))</f>
        <v/>
      </c>
      <c r="F112" s="90" t="str">
        <f>IF(OR(LEN('Initial dilution'!$B104)=0, LEN('Initial dilution'!$F104)=0), "", IF(LEFT(RIGHT('Initial dilution'!$F104,3),1)="5",'Initial dilution'!$F104,'Initial dilution'!$E104))</f>
        <v/>
      </c>
      <c r="G112" s="90" t="str">
        <f>IF(LEN(F112)=0,"",VLOOKUP(F112, Indices!$A:$B, 2, FALSE))</f>
        <v/>
      </c>
    </row>
    <row r="113" spans="1:7" x14ac:dyDescent="0.3">
      <c r="A113" s="90" t="str">
        <f>IF(LEN('Initial dilution'!$B105)&gt;0,'Initial dilution'!$B105,"")</f>
        <v/>
      </c>
      <c r="B113" s="90" t="str">
        <f>IF(LEN(TRIM('Initial dilution'!$B105))&gt;0, SUBSTITUTE(TRIM('Initial dilution'!$C105), " ", ""), "")</f>
        <v/>
      </c>
      <c r="C113" s="90" t="str">
        <f>IF(LEN('Initial dilution'!$B105)&gt;0, 'Initial dilution'!$A105,"")</f>
        <v/>
      </c>
      <c r="D113" s="90" t="str">
        <f>IF(OR(LEN('Initial dilution'!$B105)=0, LEN('Initial dilution'!$E105)=0), "", IF(LEFT(RIGHT('Initial dilution'!$E105,3),1)="7",'Initial dilution'!$E105,'Initial dilution'!$F105))</f>
        <v/>
      </c>
      <c r="E113" s="90" t="str">
        <f>IF(LEN($D113)=0,"",VLOOKUP($D113, Indices!$A:$B, 2, FALSE))</f>
        <v/>
      </c>
      <c r="F113" s="90" t="str">
        <f>IF(OR(LEN('Initial dilution'!$B105)=0, LEN('Initial dilution'!$F105)=0), "", IF(LEFT(RIGHT('Initial dilution'!$F105,3),1)="5",'Initial dilution'!$F105,'Initial dilution'!$E105))</f>
        <v/>
      </c>
      <c r="G113" s="90" t="str">
        <f>IF(LEN(F113)=0,"",VLOOKUP(F113, Indices!$A:$B, 2, FALSE))</f>
        <v/>
      </c>
    </row>
    <row r="114" spans="1:7" x14ac:dyDescent="0.3">
      <c r="A114" s="90" t="str">
        <f>IF(LEN('Initial dilution'!$B106)&gt;0,'Initial dilution'!$B106,"")</f>
        <v/>
      </c>
      <c r="B114" s="90" t="str">
        <f>IF(LEN(TRIM('Initial dilution'!$B106))&gt;0, SUBSTITUTE(TRIM('Initial dilution'!$C106), " ", ""), "")</f>
        <v/>
      </c>
      <c r="C114" s="90" t="str">
        <f>IF(LEN('Initial dilution'!$B106)&gt;0, 'Initial dilution'!$A106,"")</f>
        <v/>
      </c>
      <c r="D114" s="90" t="str">
        <f>IF(OR(LEN('Initial dilution'!$B106)=0, LEN('Initial dilution'!$E106)=0), "", IF(LEFT(RIGHT('Initial dilution'!$E106,3),1)="7",'Initial dilution'!$E106,'Initial dilution'!$F106))</f>
        <v/>
      </c>
      <c r="E114" s="90" t="str">
        <f>IF(LEN($D114)=0,"",VLOOKUP($D114, Indices!$A:$B, 2, FALSE))</f>
        <v/>
      </c>
      <c r="F114" s="90" t="str">
        <f>IF(OR(LEN('Initial dilution'!$B106)=0, LEN('Initial dilution'!$F106)=0), "", IF(LEFT(RIGHT('Initial dilution'!$F106,3),1)="5",'Initial dilution'!$F106,'Initial dilution'!$E106))</f>
        <v/>
      </c>
      <c r="G114" s="90" t="str">
        <f>IF(LEN(F114)=0,"",VLOOKUP(F114, Indices!$A:$B, 2, FALSE))</f>
        <v/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FED39-D604-430A-A2E6-5D8B89D839DC}">
  <dimension ref="A1:K117"/>
  <sheetViews>
    <sheetView topLeftCell="A7" workbookViewId="0">
      <selection activeCell="A29" sqref="A29"/>
    </sheetView>
  </sheetViews>
  <sheetFormatPr defaultRowHeight="14.4" x14ac:dyDescent="0.3"/>
  <cols>
    <col min="1" max="1" width="15" customWidth="1"/>
  </cols>
  <sheetData>
    <row r="1" spans="1:2" x14ac:dyDescent="0.3">
      <c r="A1" t="s">
        <v>177</v>
      </c>
    </row>
    <row r="2" spans="1:2" x14ac:dyDescent="0.3">
      <c r="A2" t="s">
        <v>178</v>
      </c>
      <c r="B2">
        <v>5</v>
      </c>
    </row>
    <row r="3" spans="1:2" x14ac:dyDescent="0.3">
      <c r="A3" t="s">
        <v>179</v>
      </c>
      <c r="B3">
        <f>'Initial dilution'!$C$6</f>
        <v>0</v>
      </c>
    </row>
    <row r="4" spans="1:2" x14ac:dyDescent="0.3">
      <c r="A4" t="s">
        <v>145</v>
      </c>
      <c r="B4" s="5">
        <f>'Initial dilution'!$C$5</f>
        <v>0</v>
      </c>
    </row>
    <row r="5" spans="1:2" x14ac:dyDescent="0.3">
      <c r="A5" t="s">
        <v>180</v>
      </c>
      <c r="B5" t="s">
        <v>181</v>
      </c>
    </row>
    <row r="6" spans="1:2" x14ac:dyDescent="0.3">
      <c r="A6" t="s">
        <v>182</v>
      </c>
      <c r="B6" t="s">
        <v>183</v>
      </c>
    </row>
    <row r="7" spans="1:2" x14ac:dyDescent="0.3">
      <c r="A7" t="s">
        <v>184</v>
      </c>
      <c r="B7" s="90" t="s">
        <v>268</v>
      </c>
    </row>
    <row r="8" spans="1:2" s="90" customFormat="1" x14ac:dyDescent="0.3">
      <c r="A8" s="90" t="s">
        <v>269</v>
      </c>
      <c r="B8" s="90" t="s">
        <v>270</v>
      </c>
    </row>
    <row r="9" spans="1:2" x14ac:dyDescent="0.3">
      <c r="A9" t="s">
        <v>185</v>
      </c>
    </row>
    <row r="10" spans="1:2" x14ac:dyDescent="0.3">
      <c r="A10" t="s">
        <v>186</v>
      </c>
      <c r="B10" t="s">
        <v>187</v>
      </c>
    </row>
    <row r="12" spans="1:2" x14ac:dyDescent="0.3">
      <c r="A12" t="s">
        <v>188</v>
      </c>
    </row>
    <row r="13" spans="1:2" x14ac:dyDescent="0.3">
      <c r="A13" s="93" t="e">
        <f>LEFT('Initial dilution'!$C$7, 3)/2 +1</f>
        <v>#VALUE!</v>
      </c>
    </row>
    <row r="14" spans="1:2" x14ac:dyDescent="0.3">
      <c r="A14" s="93" t="e">
        <f>LEFT('Initial dilution'!$C$7, 3)/2 +1</f>
        <v>#VALUE!</v>
      </c>
    </row>
    <row r="16" spans="1:2" x14ac:dyDescent="0.3">
      <c r="A16" t="s">
        <v>189</v>
      </c>
    </row>
    <row r="17" spans="1:11" x14ac:dyDescent="0.3">
      <c r="A17" t="s">
        <v>190</v>
      </c>
      <c r="B17" t="s">
        <v>264</v>
      </c>
    </row>
    <row r="18" spans="1:11" x14ac:dyDescent="0.3">
      <c r="A18" t="s">
        <v>265</v>
      </c>
      <c r="B18" t="s">
        <v>266</v>
      </c>
    </row>
    <row r="20" spans="1:11" x14ac:dyDescent="0.3">
      <c r="A20" t="s">
        <v>191</v>
      </c>
    </row>
    <row r="21" spans="1:11" x14ac:dyDescent="0.3">
      <c r="A21" t="s">
        <v>192</v>
      </c>
      <c r="B21" t="s">
        <v>193</v>
      </c>
      <c r="C21" t="s">
        <v>194</v>
      </c>
      <c r="D21" t="s">
        <v>195</v>
      </c>
      <c r="E21" s="90" t="s">
        <v>271</v>
      </c>
      <c r="F21" t="s">
        <v>196</v>
      </c>
      <c r="G21" t="s">
        <v>197</v>
      </c>
      <c r="H21" t="s">
        <v>198</v>
      </c>
      <c r="I21" t="s">
        <v>199</v>
      </c>
      <c r="J21" t="s">
        <v>200</v>
      </c>
      <c r="K21" t="s">
        <v>185</v>
      </c>
    </row>
    <row r="22" spans="1:11" x14ac:dyDescent="0.3">
      <c r="A22" t="str">
        <f>IF(LEN('Initial dilution'!$B11)&gt;0,'Initial dilution'!$B11,"")</f>
        <v/>
      </c>
      <c r="B22" t="str">
        <f>IF(LEN(TRIM('Initial dilution'!$B11))&gt;0, SUBSTITUTE(TRIM('Initial dilution'!$C11), " ", ""), "")</f>
        <v/>
      </c>
      <c r="C22" t="str">
        <f>IF(LEN('Initial dilution'!$B11)&gt;0, 'Initial dilution'!$C$3,"")</f>
        <v/>
      </c>
      <c r="D22" t="str">
        <f>IF(LEN('Initial dilution'!$B11)&gt;0, 'Initial dilution'!$A11,"")</f>
        <v/>
      </c>
      <c r="E22" s="90" t="str">
        <f>IF(LEN('Initial dilution'!$B11)&gt;0, 'Initial dilution'!$A11,"")</f>
        <v/>
      </c>
      <c r="F22" t="str">
        <f>IF(OR(LEN('Initial dilution'!$B11)=0, LEN('Initial dilution'!$E11)=0), "", IF(LEFT(RIGHT('Initial dilution'!$E11,3),1)="7",'Initial dilution'!$E11,'Initial dilution'!$F11))</f>
        <v/>
      </c>
      <c r="G22" t="str">
        <f>IF(LEN($F22)=0,"",VLOOKUP($F22, Indices!$A:$B, 2, FALSE))</f>
        <v/>
      </c>
      <c r="H22" t="str">
        <f>IF(OR(LEN('Initial dilution'!$B11)=0, LEN('Initial dilution'!$F11)=0), "", IF(LEFT(RIGHT('Initial dilution'!$F11,3),1)="5",'Initial dilution'!$F11,'Initial dilution'!$E11))</f>
        <v/>
      </c>
      <c r="I22" t="str">
        <f>IF(LEN(H22)=0,"",VLOOKUP(H22, Indices!$A:$B, 2, FALSE))</f>
        <v/>
      </c>
    </row>
    <row r="23" spans="1:11" x14ac:dyDescent="0.3">
      <c r="A23" s="90" t="str">
        <f>IF(LEN('Initial dilution'!$B12)&gt;0,'Initial dilution'!$B12,"")</f>
        <v/>
      </c>
      <c r="B23" s="90" t="str">
        <f>IF(LEN(TRIM('Initial dilution'!$B12))&gt;0, SUBSTITUTE(TRIM('Initial dilution'!$C12), " ", ""), "")</f>
        <v/>
      </c>
      <c r="C23" s="90" t="str">
        <f>IF(LEN('Initial dilution'!$B12)&gt;0, 'Initial dilution'!$C$3,"")</f>
        <v/>
      </c>
      <c r="D23" s="90" t="str">
        <f>IF(LEN('Initial dilution'!$B12)&gt;0, 'Initial dilution'!$A12,"")</f>
        <v/>
      </c>
      <c r="E23" s="90" t="str">
        <f>IF(LEN('Initial dilution'!$B12)&gt;0, 'Initial dilution'!$A12,"")</f>
        <v/>
      </c>
      <c r="F23" s="90" t="str">
        <f>IF(OR(LEN('Initial dilution'!$B12)=0, LEN('Initial dilution'!$E12)=0), "", IF(LEFT(RIGHT('Initial dilution'!$E12,3),1)="7",'Initial dilution'!$E12,'Initial dilution'!$F12))</f>
        <v/>
      </c>
      <c r="G23" s="90" t="str">
        <f>IF(LEN($F23)=0,"",VLOOKUP($F23, Indices!$A:$B, 2, FALSE))</f>
        <v/>
      </c>
      <c r="H23" s="90" t="str">
        <f>IF(OR(LEN('Initial dilution'!$B12)=0, LEN('Initial dilution'!$F12)=0), "", IF(LEFT(RIGHT('Initial dilution'!$F12,3),1)="5",'Initial dilution'!$F12,'Initial dilution'!$E12))</f>
        <v/>
      </c>
      <c r="I23" s="90" t="str">
        <f>IF(LEN(H23)=0,"",VLOOKUP(H23, Indices!$A:$B, 2, FALSE))</f>
        <v/>
      </c>
      <c r="J23" s="90"/>
      <c r="K23" s="90"/>
    </row>
    <row r="24" spans="1:11" x14ac:dyDescent="0.3">
      <c r="A24" s="90" t="str">
        <f>IF(LEN('Initial dilution'!$B13)&gt;0,'Initial dilution'!$B13,"")</f>
        <v/>
      </c>
      <c r="B24" s="90" t="str">
        <f>IF(LEN(TRIM('Initial dilution'!$B13))&gt;0, SUBSTITUTE(TRIM('Initial dilution'!$C13), " ", ""), "")</f>
        <v/>
      </c>
      <c r="C24" s="90" t="str">
        <f>IF(LEN('Initial dilution'!$B13)&gt;0, 'Initial dilution'!$C$3,"")</f>
        <v/>
      </c>
      <c r="D24" s="90" t="str">
        <f>IF(LEN('Initial dilution'!$B13)&gt;0, 'Initial dilution'!$A13,"")</f>
        <v/>
      </c>
      <c r="E24" s="90" t="str">
        <f>IF(LEN('Initial dilution'!$B13)&gt;0, 'Initial dilution'!$A13,"")</f>
        <v/>
      </c>
      <c r="F24" s="90" t="str">
        <f>IF(OR(LEN('Initial dilution'!$B13)=0, LEN('Initial dilution'!$E13)=0), "", IF(LEFT(RIGHT('Initial dilution'!$E13,3),1)="7",'Initial dilution'!$E13,'Initial dilution'!$F13))</f>
        <v/>
      </c>
      <c r="G24" s="90" t="str">
        <f>IF(LEN($F24)=0,"",VLOOKUP($F24, Indices!$A:$B, 2, FALSE))</f>
        <v/>
      </c>
      <c r="H24" s="90" t="str">
        <f>IF(OR(LEN('Initial dilution'!$B13)=0, LEN('Initial dilution'!$F13)=0), "", IF(LEFT(RIGHT('Initial dilution'!$F13,3),1)="5",'Initial dilution'!$F13,'Initial dilution'!$E13))</f>
        <v/>
      </c>
      <c r="I24" s="90" t="str">
        <f>IF(LEN(H24)=0,"",VLOOKUP(H24, Indices!$A:$B, 2, FALSE))</f>
        <v/>
      </c>
      <c r="J24" s="90"/>
      <c r="K24" s="90"/>
    </row>
    <row r="25" spans="1:11" x14ac:dyDescent="0.3">
      <c r="A25" s="90" t="str">
        <f>IF(LEN('Initial dilution'!$B14)&gt;0,'Initial dilution'!$B14,"")</f>
        <v/>
      </c>
      <c r="B25" s="90" t="str">
        <f>IF(LEN(TRIM('Initial dilution'!$B14))&gt;0, SUBSTITUTE(TRIM('Initial dilution'!$C14), " ", ""), "")</f>
        <v/>
      </c>
      <c r="C25" s="90" t="str">
        <f>IF(LEN('Initial dilution'!$B14)&gt;0, 'Initial dilution'!$C$3,"")</f>
        <v/>
      </c>
      <c r="D25" s="90" t="str">
        <f>IF(LEN('Initial dilution'!$B14)&gt;0, 'Initial dilution'!$A14,"")</f>
        <v/>
      </c>
      <c r="E25" s="90" t="str">
        <f>IF(LEN('Initial dilution'!$B14)&gt;0, 'Initial dilution'!$A14,"")</f>
        <v/>
      </c>
      <c r="F25" s="90" t="str">
        <f>IF(OR(LEN('Initial dilution'!$B14)=0, LEN('Initial dilution'!$E14)=0), "", IF(LEFT(RIGHT('Initial dilution'!$E14,3),1)="7",'Initial dilution'!$E14,'Initial dilution'!$F14))</f>
        <v/>
      </c>
      <c r="G25" s="90" t="str">
        <f>IF(LEN($F25)=0,"",VLOOKUP($F25, Indices!$A:$B, 2, FALSE))</f>
        <v/>
      </c>
      <c r="H25" s="90" t="str">
        <f>IF(OR(LEN('Initial dilution'!$B14)=0, LEN('Initial dilution'!$F14)=0), "", IF(LEFT(RIGHT('Initial dilution'!$F14,3),1)="5",'Initial dilution'!$F14,'Initial dilution'!$E14))</f>
        <v/>
      </c>
      <c r="I25" s="90" t="str">
        <f>IF(LEN(H25)=0,"",VLOOKUP(H25, Indices!$A:$B, 2, FALSE))</f>
        <v/>
      </c>
      <c r="J25" s="90"/>
      <c r="K25" s="90"/>
    </row>
    <row r="26" spans="1:11" x14ac:dyDescent="0.3">
      <c r="A26" s="90" t="str">
        <f>IF(LEN('Initial dilution'!$B15)&gt;0,'Initial dilution'!$B15,"")</f>
        <v/>
      </c>
      <c r="B26" s="90" t="str">
        <f>IF(LEN(TRIM('Initial dilution'!$B15))&gt;0, SUBSTITUTE(TRIM('Initial dilution'!$C15), " ", ""), "")</f>
        <v/>
      </c>
      <c r="C26" s="90" t="str">
        <f>IF(LEN('Initial dilution'!$B15)&gt;0, 'Initial dilution'!$C$3,"")</f>
        <v/>
      </c>
      <c r="D26" s="90" t="str">
        <f>IF(LEN('Initial dilution'!$B15)&gt;0, 'Initial dilution'!$A15,"")</f>
        <v/>
      </c>
      <c r="E26" s="90" t="str">
        <f>IF(LEN('Initial dilution'!$B15)&gt;0, 'Initial dilution'!$A15,"")</f>
        <v/>
      </c>
      <c r="F26" s="90" t="str">
        <f>IF(OR(LEN('Initial dilution'!$B15)=0, LEN('Initial dilution'!$E15)=0), "", IF(LEFT(RIGHT('Initial dilution'!$E15,3),1)="7",'Initial dilution'!$E15,'Initial dilution'!$F15))</f>
        <v/>
      </c>
      <c r="G26" s="90" t="str">
        <f>IF(LEN($F26)=0,"",VLOOKUP($F26, Indices!$A:$B, 2, FALSE))</f>
        <v/>
      </c>
      <c r="H26" s="90" t="str">
        <f>IF(OR(LEN('Initial dilution'!$B15)=0, LEN('Initial dilution'!$F15)=0), "", IF(LEFT(RIGHT('Initial dilution'!$F15,3),1)="5",'Initial dilution'!$F15,'Initial dilution'!$E15))</f>
        <v/>
      </c>
      <c r="I26" s="90" t="str">
        <f>IF(LEN(H26)=0,"",VLOOKUP(H26, Indices!$A:$B, 2, FALSE))</f>
        <v/>
      </c>
      <c r="J26" s="90"/>
      <c r="K26" s="90"/>
    </row>
    <row r="27" spans="1:11" x14ac:dyDescent="0.3">
      <c r="A27" s="90" t="str">
        <f>IF(LEN('Initial dilution'!$B16)&gt;0,'Initial dilution'!$B16,"")</f>
        <v/>
      </c>
      <c r="B27" s="90" t="str">
        <f>IF(LEN(TRIM('Initial dilution'!$B16))&gt;0, SUBSTITUTE(TRIM('Initial dilution'!$C16), " ", ""), "")</f>
        <v/>
      </c>
      <c r="C27" s="90" t="str">
        <f>IF(LEN('Initial dilution'!$B16)&gt;0, 'Initial dilution'!$C$3,"")</f>
        <v/>
      </c>
      <c r="D27" s="90" t="str">
        <f>IF(LEN('Initial dilution'!$B16)&gt;0, 'Initial dilution'!$A16,"")</f>
        <v/>
      </c>
      <c r="E27" s="90" t="str">
        <f>IF(LEN('Initial dilution'!$B16)&gt;0, 'Initial dilution'!$A16,"")</f>
        <v/>
      </c>
      <c r="F27" s="90" t="str">
        <f>IF(OR(LEN('Initial dilution'!$B16)=0, LEN('Initial dilution'!$E16)=0), "", IF(LEFT(RIGHT('Initial dilution'!$E16,3),1)="7",'Initial dilution'!$E16,'Initial dilution'!$F16))</f>
        <v/>
      </c>
      <c r="G27" s="90" t="str">
        <f>IF(LEN($F27)=0,"",VLOOKUP($F27, Indices!$A:$B, 2, FALSE))</f>
        <v/>
      </c>
      <c r="H27" s="90" t="str">
        <f>IF(OR(LEN('Initial dilution'!$B16)=0, LEN('Initial dilution'!$F16)=0), "", IF(LEFT(RIGHT('Initial dilution'!$F16,3),1)="5",'Initial dilution'!$F16,'Initial dilution'!$E16))</f>
        <v/>
      </c>
      <c r="I27" s="90" t="str">
        <f>IF(LEN(H27)=0,"",VLOOKUP(H27, Indices!$A:$B, 2, FALSE))</f>
        <v/>
      </c>
      <c r="J27" s="90"/>
      <c r="K27" s="90"/>
    </row>
    <row r="28" spans="1:11" x14ac:dyDescent="0.3">
      <c r="A28" s="90" t="str">
        <f>IF(LEN('Initial dilution'!$B17)&gt;0,'Initial dilution'!$B17,"")</f>
        <v/>
      </c>
      <c r="B28" s="90" t="str">
        <f>IF(LEN(TRIM('Initial dilution'!$B17))&gt;0, SUBSTITUTE(TRIM('Initial dilution'!$C17), " ", ""), "")</f>
        <v/>
      </c>
      <c r="C28" s="90" t="str">
        <f>IF(LEN('Initial dilution'!$B17)&gt;0, 'Initial dilution'!$C$3,"")</f>
        <v/>
      </c>
      <c r="D28" s="90" t="str">
        <f>IF(LEN('Initial dilution'!$B17)&gt;0, 'Initial dilution'!$A17,"")</f>
        <v/>
      </c>
      <c r="E28" s="90" t="str">
        <f>IF(LEN('Initial dilution'!$B17)&gt;0, 'Initial dilution'!$A17,"")</f>
        <v/>
      </c>
      <c r="F28" s="90" t="str">
        <f>IF(OR(LEN('Initial dilution'!$B17)=0, LEN('Initial dilution'!$E17)=0), "", IF(LEFT(RIGHT('Initial dilution'!$E17,3),1)="7",'Initial dilution'!$E17,'Initial dilution'!$F17))</f>
        <v/>
      </c>
      <c r="G28" s="90" t="str">
        <f>IF(LEN($F28)=0,"",VLOOKUP($F28, Indices!$A:$B, 2, FALSE))</f>
        <v/>
      </c>
      <c r="H28" s="90" t="str">
        <f>IF(OR(LEN('Initial dilution'!$B17)=0, LEN('Initial dilution'!$F17)=0), "", IF(LEFT(RIGHT('Initial dilution'!$F17,3),1)="5",'Initial dilution'!$F17,'Initial dilution'!$E17))</f>
        <v/>
      </c>
      <c r="I28" s="90" t="str">
        <f>IF(LEN(H28)=0,"",VLOOKUP(H28, Indices!$A:$B, 2, FALSE))</f>
        <v/>
      </c>
      <c r="J28" s="90"/>
      <c r="K28" s="90"/>
    </row>
    <row r="29" spans="1:11" x14ac:dyDescent="0.3">
      <c r="A29" s="90" t="str">
        <f>IF(LEN('Initial dilution'!$B18)&gt;0,'Initial dilution'!$B18,"")</f>
        <v/>
      </c>
      <c r="B29" s="90" t="str">
        <f>IF(LEN(TRIM('Initial dilution'!$B18))&gt;0, SUBSTITUTE(TRIM('Initial dilution'!$C18), " ", ""), "")</f>
        <v/>
      </c>
      <c r="C29" s="90" t="str">
        <f>IF(LEN('Initial dilution'!$B18)&gt;0, 'Initial dilution'!$C$3,"")</f>
        <v/>
      </c>
      <c r="D29" s="90" t="str">
        <f>IF(LEN('Initial dilution'!$B18)&gt;0, 'Initial dilution'!$A18,"")</f>
        <v/>
      </c>
      <c r="E29" s="90" t="str">
        <f>IF(LEN('Initial dilution'!$B18)&gt;0, 'Initial dilution'!$A18,"")</f>
        <v/>
      </c>
      <c r="F29" s="90" t="str">
        <f>IF(OR(LEN('Initial dilution'!$B18)=0, LEN('Initial dilution'!$E18)=0), "", IF(LEFT(RIGHT('Initial dilution'!$E18,3),1)="7",'Initial dilution'!$E18,'Initial dilution'!$F18))</f>
        <v/>
      </c>
      <c r="G29" s="90" t="str">
        <f>IF(LEN($F29)=0,"",VLOOKUP($F29, Indices!$A:$B, 2, FALSE))</f>
        <v/>
      </c>
      <c r="H29" s="90" t="str">
        <f>IF(OR(LEN('Initial dilution'!$B18)=0, LEN('Initial dilution'!$F18)=0), "", IF(LEFT(RIGHT('Initial dilution'!$F18,3),1)="5",'Initial dilution'!$F18,'Initial dilution'!$E18))</f>
        <v/>
      </c>
      <c r="I29" s="90" t="str">
        <f>IF(LEN(H29)=0,"",VLOOKUP(H29, Indices!$A:$B, 2, FALSE))</f>
        <v/>
      </c>
      <c r="J29" s="90"/>
      <c r="K29" s="90"/>
    </row>
    <row r="30" spans="1:11" x14ac:dyDescent="0.3">
      <c r="A30" s="90" t="str">
        <f>IF(LEN('Initial dilution'!$B19)&gt;0,'Initial dilution'!$B19,"")</f>
        <v/>
      </c>
      <c r="B30" s="90" t="str">
        <f>IF(LEN(TRIM('Initial dilution'!$B19))&gt;0, SUBSTITUTE(TRIM('Initial dilution'!$C19), " ", ""), "")</f>
        <v/>
      </c>
      <c r="C30" s="90" t="str">
        <f>IF(LEN('Initial dilution'!$B19)&gt;0, 'Initial dilution'!$C$3,"")</f>
        <v/>
      </c>
      <c r="D30" s="90" t="str">
        <f>IF(LEN('Initial dilution'!$B19)&gt;0, 'Initial dilution'!$A19,"")</f>
        <v/>
      </c>
      <c r="E30" s="90" t="str">
        <f>IF(LEN('Initial dilution'!$B19)&gt;0, 'Initial dilution'!$A19,"")</f>
        <v/>
      </c>
      <c r="F30" s="90" t="str">
        <f>IF(OR(LEN('Initial dilution'!$B19)=0, LEN('Initial dilution'!$E19)=0), "", IF(LEFT(RIGHT('Initial dilution'!$E19,3),1)="7",'Initial dilution'!$E19,'Initial dilution'!$F19))</f>
        <v/>
      </c>
      <c r="G30" s="90" t="str">
        <f>IF(LEN($F30)=0,"",VLOOKUP($F30, Indices!$A:$B, 2, FALSE))</f>
        <v/>
      </c>
      <c r="H30" s="90" t="str">
        <f>IF(OR(LEN('Initial dilution'!$B19)=0, LEN('Initial dilution'!$F19)=0), "", IF(LEFT(RIGHT('Initial dilution'!$F19,3),1)="5",'Initial dilution'!$F19,'Initial dilution'!$E19))</f>
        <v/>
      </c>
      <c r="I30" s="90" t="str">
        <f>IF(LEN(H30)=0,"",VLOOKUP(H30, Indices!$A:$B, 2, FALSE))</f>
        <v/>
      </c>
      <c r="J30" s="90"/>
      <c r="K30" s="90"/>
    </row>
    <row r="31" spans="1:11" x14ac:dyDescent="0.3">
      <c r="A31" s="90" t="str">
        <f>IF(LEN('Initial dilution'!$B20)&gt;0,'Initial dilution'!$B20,"")</f>
        <v/>
      </c>
      <c r="B31" s="90" t="str">
        <f>IF(LEN(TRIM('Initial dilution'!$B20))&gt;0, SUBSTITUTE(TRIM('Initial dilution'!$C20), " ", ""), "")</f>
        <v/>
      </c>
      <c r="C31" s="90" t="str">
        <f>IF(LEN('Initial dilution'!$B20)&gt;0, 'Initial dilution'!$C$3,"")</f>
        <v/>
      </c>
      <c r="D31" s="90" t="str">
        <f>IF(LEN('Initial dilution'!$B20)&gt;0, 'Initial dilution'!$A20,"")</f>
        <v/>
      </c>
      <c r="E31" s="90" t="str">
        <f>IF(LEN('Initial dilution'!$B20)&gt;0, 'Initial dilution'!$A20,"")</f>
        <v/>
      </c>
      <c r="F31" s="90" t="str">
        <f>IF(OR(LEN('Initial dilution'!$B20)=0, LEN('Initial dilution'!$E20)=0), "", IF(LEFT(RIGHT('Initial dilution'!$E20,3),1)="7",'Initial dilution'!$E20,'Initial dilution'!$F20))</f>
        <v/>
      </c>
      <c r="G31" s="90" t="str">
        <f>IF(LEN($F31)=0,"",VLOOKUP($F31, Indices!$A:$B, 2, FALSE))</f>
        <v/>
      </c>
      <c r="H31" s="90" t="str">
        <f>IF(OR(LEN('Initial dilution'!$B20)=0, LEN('Initial dilution'!$F20)=0), "", IF(LEFT(RIGHT('Initial dilution'!$F20,3),1)="5",'Initial dilution'!$F20,'Initial dilution'!$E20))</f>
        <v/>
      </c>
      <c r="I31" s="90" t="str">
        <f>IF(LEN(H31)=0,"",VLOOKUP(H31, Indices!$A:$B, 2, FALSE))</f>
        <v/>
      </c>
      <c r="J31" s="90"/>
      <c r="K31" s="90"/>
    </row>
    <row r="32" spans="1:11" x14ac:dyDescent="0.3">
      <c r="A32" s="90" t="str">
        <f>IF(LEN('Initial dilution'!$B21)&gt;0,'Initial dilution'!$B21,"")</f>
        <v/>
      </c>
      <c r="B32" s="90" t="str">
        <f>IF(LEN(TRIM('Initial dilution'!$B21))&gt;0, SUBSTITUTE(TRIM('Initial dilution'!$C21), " ", ""), "")</f>
        <v/>
      </c>
      <c r="C32" s="90" t="str">
        <f>IF(LEN('Initial dilution'!$B21)&gt;0, 'Initial dilution'!$C$3,"")</f>
        <v/>
      </c>
      <c r="D32" s="90" t="str">
        <f>IF(LEN('Initial dilution'!$B21)&gt;0, 'Initial dilution'!$A21,"")</f>
        <v/>
      </c>
      <c r="E32" s="90" t="str">
        <f>IF(LEN('Initial dilution'!$B21)&gt;0, 'Initial dilution'!$A21,"")</f>
        <v/>
      </c>
      <c r="F32" s="90" t="str">
        <f>IF(OR(LEN('Initial dilution'!$B21)=0, LEN('Initial dilution'!$E21)=0), "", IF(LEFT(RIGHT('Initial dilution'!$E21,3),1)="7",'Initial dilution'!$E21,'Initial dilution'!$F21))</f>
        <v/>
      </c>
      <c r="G32" s="90" t="str">
        <f>IF(LEN($F32)=0,"",VLOOKUP($F32, Indices!$A:$B, 2, FALSE))</f>
        <v/>
      </c>
      <c r="H32" s="90" t="str">
        <f>IF(OR(LEN('Initial dilution'!$B21)=0, LEN('Initial dilution'!$F21)=0), "", IF(LEFT(RIGHT('Initial dilution'!$F21,3),1)="5",'Initial dilution'!$F21,'Initial dilution'!$E21))</f>
        <v/>
      </c>
      <c r="I32" s="90" t="str">
        <f>IF(LEN(H32)=0,"",VLOOKUP(H32, Indices!$A:$B, 2, FALSE))</f>
        <v/>
      </c>
      <c r="J32" s="90"/>
      <c r="K32" s="90"/>
    </row>
    <row r="33" spans="1:11" x14ac:dyDescent="0.3">
      <c r="A33" s="90" t="str">
        <f>IF(LEN('Initial dilution'!$B22)&gt;0,'Initial dilution'!$B22,"")</f>
        <v/>
      </c>
      <c r="B33" s="90" t="str">
        <f>IF(LEN(TRIM('Initial dilution'!$B22))&gt;0, SUBSTITUTE(TRIM('Initial dilution'!$C22), " ", ""), "")</f>
        <v/>
      </c>
      <c r="C33" s="90" t="str">
        <f>IF(LEN('Initial dilution'!$B22)&gt;0, 'Initial dilution'!$C$3,"")</f>
        <v/>
      </c>
      <c r="D33" s="90" t="str">
        <f>IF(LEN('Initial dilution'!$B22)&gt;0, 'Initial dilution'!$A22,"")</f>
        <v/>
      </c>
      <c r="E33" s="90" t="str">
        <f>IF(LEN('Initial dilution'!$B22)&gt;0, 'Initial dilution'!$A22,"")</f>
        <v/>
      </c>
      <c r="F33" s="90" t="str">
        <f>IF(OR(LEN('Initial dilution'!$B22)=0, LEN('Initial dilution'!$E22)=0), "", IF(LEFT(RIGHT('Initial dilution'!$E22,3),1)="7",'Initial dilution'!$E22,'Initial dilution'!$F22))</f>
        <v/>
      </c>
      <c r="G33" s="90" t="str">
        <f>IF(LEN($F33)=0,"",VLOOKUP($F33, Indices!$A:$B, 2, FALSE))</f>
        <v/>
      </c>
      <c r="H33" s="90" t="str">
        <f>IF(OR(LEN('Initial dilution'!$B22)=0, LEN('Initial dilution'!$F22)=0), "", IF(LEFT(RIGHT('Initial dilution'!$F22,3),1)="5",'Initial dilution'!$F22,'Initial dilution'!$E22))</f>
        <v/>
      </c>
      <c r="I33" s="90" t="str">
        <f>IF(LEN(H33)=0,"",VLOOKUP(H33, Indices!$A:$B, 2, FALSE))</f>
        <v/>
      </c>
      <c r="J33" s="90"/>
      <c r="K33" s="90"/>
    </row>
    <row r="34" spans="1:11" x14ac:dyDescent="0.3">
      <c r="A34" s="90" t="str">
        <f>IF(LEN('Initial dilution'!$B23)&gt;0,'Initial dilution'!$B23,"")</f>
        <v/>
      </c>
      <c r="B34" s="90" t="str">
        <f>IF(LEN(TRIM('Initial dilution'!$B23))&gt;0, SUBSTITUTE(TRIM('Initial dilution'!$C23), " ", ""), "")</f>
        <v/>
      </c>
      <c r="C34" s="90" t="str">
        <f>IF(LEN('Initial dilution'!$B23)&gt;0, 'Initial dilution'!$C$3,"")</f>
        <v/>
      </c>
      <c r="D34" s="90" t="str">
        <f>IF(LEN('Initial dilution'!$B23)&gt;0, 'Initial dilution'!$A23,"")</f>
        <v/>
      </c>
      <c r="E34" s="90" t="str">
        <f>IF(LEN('Initial dilution'!$B23)&gt;0, 'Initial dilution'!$A23,"")</f>
        <v/>
      </c>
      <c r="F34" s="90" t="str">
        <f>IF(OR(LEN('Initial dilution'!$B23)=0, LEN('Initial dilution'!$E23)=0), "", IF(LEFT(RIGHT('Initial dilution'!$E23,3),1)="7",'Initial dilution'!$E23,'Initial dilution'!$F23))</f>
        <v/>
      </c>
      <c r="G34" s="90" t="str">
        <f>IF(LEN($F34)=0,"",VLOOKUP($F34, Indices!$A:$B, 2, FALSE))</f>
        <v/>
      </c>
      <c r="H34" s="90" t="str">
        <f>IF(OR(LEN('Initial dilution'!$B23)=0, LEN('Initial dilution'!$F23)=0), "", IF(LEFT(RIGHT('Initial dilution'!$F23,3),1)="5",'Initial dilution'!$F23,'Initial dilution'!$E23))</f>
        <v/>
      </c>
      <c r="I34" s="90" t="str">
        <f>IF(LEN(H34)=0,"",VLOOKUP(H34, Indices!$A:$B, 2, FALSE))</f>
        <v/>
      </c>
      <c r="J34" s="90"/>
      <c r="K34" s="90"/>
    </row>
    <row r="35" spans="1:11" x14ac:dyDescent="0.3">
      <c r="A35" s="90" t="str">
        <f>IF(LEN('Initial dilution'!$B24)&gt;0,'Initial dilution'!$B24,"")</f>
        <v/>
      </c>
      <c r="B35" s="90" t="str">
        <f>IF(LEN(TRIM('Initial dilution'!$B24))&gt;0, SUBSTITUTE(TRIM('Initial dilution'!$C24), " ", ""), "")</f>
        <v/>
      </c>
      <c r="C35" s="90" t="str">
        <f>IF(LEN('Initial dilution'!$B24)&gt;0, 'Initial dilution'!$C$3,"")</f>
        <v/>
      </c>
      <c r="D35" s="90" t="str">
        <f>IF(LEN('Initial dilution'!$B24)&gt;0, 'Initial dilution'!$A24,"")</f>
        <v/>
      </c>
      <c r="E35" s="90" t="str">
        <f>IF(LEN('Initial dilution'!$B24)&gt;0, 'Initial dilution'!$A24,"")</f>
        <v/>
      </c>
      <c r="F35" s="90" t="str">
        <f>IF(OR(LEN('Initial dilution'!$B24)=0, LEN('Initial dilution'!$E24)=0), "", IF(LEFT(RIGHT('Initial dilution'!$E24,3),1)="7",'Initial dilution'!$E24,'Initial dilution'!$F24))</f>
        <v/>
      </c>
      <c r="G35" s="90" t="str">
        <f>IF(LEN($F35)=0,"",VLOOKUP($F35, Indices!$A:$B, 2, FALSE))</f>
        <v/>
      </c>
      <c r="H35" s="90" t="str">
        <f>IF(OR(LEN('Initial dilution'!$B24)=0, LEN('Initial dilution'!$F24)=0), "", IF(LEFT(RIGHT('Initial dilution'!$F24,3),1)="5",'Initial dilution'!$F24,'Initial dilution'!$E24))</f>
        <v/>
      </c>
      <c r="I35" s="90" t="str">
        <f>IF(LEN(H35)=0,"",VLOOKUP(H35, Indices!$A:$B, 2, FALSE))</f>
        <v/>
      </c>
      <c r="J35" s="90"/>
      <c r="K35" s="90"/>
    </row>
    <row r="36" spans="1:11" x14ac:dyDescent="0.3">
      <c r="A36" s="90" t="str">
        <f>IF(LEN('Initial dilution'!$B25)&gt;0,'Initial dilution'!$B25,"")</f>
        <v/>
      </c>
      <c r="B36" s="90" t="str">
        <f>IF(LEN(TRIM('Initial dilution'!$B25))&gt;0, SUBSTITUTE(TRIM('Initial dilution'!$C25), " ", ""), "")</f>
        <v/>
      </c>
      <c r="C36" s="90" t="str">
        <f>IF(LEN('Initial dilution'!$B25)&gt;0, 'Initial dilution'!$C$3,"")</f>
        <v/>
      </c>
      <c r="D36" s="90" t="str">
        <f>IF(LEN('Initial dilution'!$B25)&gt;0, 'Initial dilution'!$A25,"")</f>
        <v/>
      </c>
      <c r="E36" s="90" t="str">
        <f>IF(LEN('Initial dilution'!$B25)&gt;0, 'Initial dilution'!$A25,"")</f>
        <v/>
      </c>
      <c r="F36" s="90" t="str">
        <f>IF(OR(LEN('Initial dilution'!$B25)=0, LEN('Initial dilution'!$E25)=0), "", IF(LEFT(RIGHT('Initial dilution'!$E25,3),1)="7",'Initial dilution'!$E25,'Initial dilution'!$F25))</f>
        <v/>
      </c>
      <c r="G36" s="90" t="str">
        <f>IF(LEN($F36)=0,"",VLOOKUP($F36, Indices!$A:$B, 2, FALSE))</f>
        <v/>
      </c>
      <c r="H36" s="90" t="str">
        <f>IF(OR(LEN('Initial dilution'!$B25)=0, LEN('Initial dilution'!$F25)=0), "", IF(LEFT(RIGHT('Initial dilution'!$F25,3),1)="5",'Initial dilution'!$F25,'Initial dilution'!$E25))</f>
        <v/>
      </c>
      <c r="I36" s="90" t="str">
        <f>IF(LEN(H36)=0,"",VLOOKUP(H36, Indices!$A:$B, 2, FALSE))</f>
        <v/>
      </c>
      <c r="J36" s="90"/>
      <c r="K36" s="90"/>
    </row>
    <row r="37" spans="1:11" x14ac:dyDescent="0.3">
      <c r="A37" s="90" t="str">
        <f>IF(LEN('Initial dilution'!$B26)&gt;0,'Initial dilution'!$B26,"")</f>
        <v/>
      </c>
      <c r="B37" s="90" t="str">
        <f>IF(LEN(TRIM('Initial dilution'!$B26))&gt;0, SUBSTITUTE(TRIM('Initial dilution'!$C26), " ", ""), "")</f>
        <v/>
      </c>
      <c r="C37" s="90" t="str">
        <f>IF(LEN('Initial dilution'!$B26)&gt;0, 'Initial dilution'!$C$3,"")</f>
        <v/>
      </c>
      <c r="D37" s="90" t="str">
        <f>IF(LEN('Initial dilution'!$B26)&gt;0, 'Initial dilution'!$A26,"")</f>
        <v/>
      </c>
      <c r="E37" s="90" t="str">
        <f>IF(LEN('Initial dilution'!$B26)&gt;0, 'Initial dilution'!$A26,"")</f>
        <v/>
      </c>
      <c r="F37" s="90" t="str">
        <f>IF(OR(LEN('Initial dilution'!$B26)=0, LEN('Initial dilution'!$E26)=0), "", IF(LEFT(RIGHT('Initial dilution'!$E26,3),1)="7",'Initial dilution'!$E26,'Initial dilution'!$F26))</f>
        <v/>
      </c>
      <c r="G37" s="90" t="str">
        <f>IF(LEN($F37)=0,"",VLOOKUP($F37, Indices!$A:$B, 2, FALSE))</f>
        <v/>
      </c>
      <c r="H37" s="90" t="str">
        <f>IF(OR(LEN('Initial dilution'!$B26)=0, LEN('Initial dilution'!$F26)=0), "", IF(LEFT(RIGHT('Initial dilution'!$F26,3),1)="5",'Initial dilution'!$F26,'Initial dilution'!$E26))</f>
        <v/>
      </c>
      <c r="I37" s="90" t="str">
        <f>IF(LEN(H37)=0,"",VLOOKUP(H37, Indices!$A:$B, 2, FALSE))</f>
        <v/>
      </c>
      <c r="J37" s="90"/>
      <c r="K37" s="90"/>
    </row>
    <row r="38" spans="1:11" x14ac:dyDescent="0.3">
      <c r="A38" s="90" t="str">
        <f>IF(LEN('Initial dilution'!$B27)&gt;0,'Initial dilution'!$B27,"")</f>
        <v/>
      </c>
      <c r="B38" s="90" t="str">
        <f>IF(LEN(TRIM('Initial dilution'!$B27))&gt;0, SUBSTITUTE(TRIM('Initial dilution'!$C27), " ", ""), "")</f>
        <v/>
      </c>
      <c r="C38" s="90" t="str">
        <f>IF(LEN('Initial dilution'!$B27)&gt;0, 'Initial dilution'!$C$3,"")</f>
        <v/>
      </c>
      <c r="D38" s="90" t="str">
        <f>IF(LEN('Initial dilution'!$B27)&gt;0, 'Initial dilution'!$A27,"")</f>
        <v/>
      </c>
      <c r="E38" s="90" t="str">
        <f>IF(LEN('Initial dilution'!$B27)&gt;0, 'Initial dilution'!$A27,"")</f>
        <v/>
      </c>
      <c r="F38" s="90" t="str">
        <f>IF(OR(LEN('Initial dilution'!$B27)=0, LEN('Initial dilution'!$E27)=0), "", IF(LEFT(RIGHT('Initial dilution'!$E27,3),1)="7",'Initial dilution'!$E27,'Initial dilution'!$F27))</f>
        <v/>
      </c>
      <c r="G38" s="90" t="str">
        <f>IF(LEN($F38)=0,"",VLOOKUP($F38, Indices!$A:$B, 2, FALSE))</f>
        <v/>
      </c>
      <c r="H38" s="90" t="str">
        <f>IF(OR(LEN('Initial dilution'!$B27)=0, LEN('Initial dilution'!$F27)=0), "", IF(LEFT(RIGHT('Initial dilution'!$F27,3),1)="5",'Initial dilution'!$F27,'Initial dilution'!$E27))</f>
        <v/>
      </c>
      <c r="I38" s="90" t="str">
        <f>IF(LEN(H38)=0,"",VLOOKUP(H38, Indices!$A:$B, 2, FALSE))</f>
        <v/>
      </c>
      <c r="J38" s="90"/>
      <c r="K38" s="90"/>
    </row>
    <row r="39" spans="1:11" x14ac:dyDescent="0.3">
      <c r="A39" s="90" t="str">
        <f>IF(LEN('Initial dilution'!$B28)&gt;0,'Initial dilution'!$B28,"")</f>
        <v/>
      </c>
      <c r="B39" s="90" t="str">
        <f>IF(LEN(TRIM('Initial dilution'!$B28))&gt;0, SUBSTITUTE(TRIM('Initial dilution'!$C28), " ", ""), "")</f>
        <v/>
      </c>
      <c r="C39" s="90" t="str">
        <f>IF(LEN('Initial dilution'!$B28)&gt;0, 'Initial dilution'!$C$3,"")</f>
        <v/>
      </c>
      <c r="D39" s="90" t="str">
        <f>IF(LEN('Initial dilution'!$B28)&gt;0, 'Initial dilution'!$A28,"")</f>
        <v/>
      </c>
      <c r="E39" s="90" t="str">
        <f>IF(LEN('Initial dilution'!$B28)&gt;0, 'Initial dilution'!$A28,"")</f>
        <v/>
      </c>
      <c r="F39" s="90" t="str">
        <f>IF(OR(LEN('Initial dilution'!$B28)=0, LEN('Initial dilution'!$E28)=0), "", IF(LEFT(RIGHT('Initial dilution'!$E28,3),1)="7",'Initial dilution'!$E28,'Initial dilution'!$F28))</f>
        <v/>
      </c>
      <c r="G39" s="90" t="str">
        <f>IF(LEN($F39)=0,"",VLOOKUP($F39, Indices!$A:$B, 2, FALSE))</f>
        <v/>
      </c>
      <c r="H39" s="90" t="str">
        <f>IF(OR(LEN('Initial dilution'!$B28)=0, LEN('Initial dilution'!$F28)=0), "", IF(LEFT(RIGHT('Initial dilution'!$F28,3),1)="5",'Initial dilution'!$F28,'Initial dilution'!$E28))</f>
        <v/>
      </c>
      <c r="I39" s="90" t="str">
        <f>IF(LEN(H39)=0,"",VLOOKUP(H39, Indices!$A:$B, 2, FALSE))</f>
        <v/>
      </c>
      <c r="J39" s="90"/>
      <c r="K39" s="90"/>
    </row>
    <row r="40" spans="1:11" x14ac:dyDescent="0.3">
      <c r="A40" s="90" t="str">
        <f>IF(LEN('Initial dilution'!$B29)&gt;0,'Initial dilution'!$B29,"")</f>
        <v/>
      </c>
      <c r="B40" s="90" t="str">
        <f>IF(LEN(TRIM('Initial dilution'!$B29))&gt;0, SUBSTITUTE(TRIM('Initial dilution'!$C29), " ", ""), "")</f>
        <v/>
      </c>
      <c r="C40" s="90" t="str">
        <f>IF(LEN('Initial dilution'!$B29)&gt;0, 'Initial dilution'!$C$3,"")</f>
        <v/>
      </c>
      <c r="D40" s="90" t="str">
        <f>IF(LEN('Initial dilution'!$B29)&gt;0, 'Initial dilution'!$A29,"")</f>
        <v/>
      </c>
      <c r="E40" s="90" t="str">
        <f>IF(LEN('Initial dilution'!$B29)&gt;0, 'Initial dilution'!$A29,"")</f>
        <v/>
      </c>
      <c r="F40" s="90" t="str">
        <f>IF(OR(LEN('Initial dilution'!$B29)=0, LEN('Initial dilution'!$E29)=0), "", IF(LEFT(RIGHT('Initial dilution'!$E29,3),1)="7",'Initial dilution'!$E29,'Initial dilution'!$F29))</f>
        <v/>
      </c>
      <c r="G40" s="90" t="str">
        <f>IF(LEN($F40)=0,"",VLOOKUP($F40, Indices!$A:$B, 2, FALSE))</f>
        <v/>
      </c>
      <c r="H40" s="90" t="str">
        <f>IF(OR(LEN('Initial dilution'!$B29)=0, LEN('Initial dilution'!$F29)=0), "", IF(LEFT(RIGHT('Initial dilution'!$F29,3),1)="5",'Initial dilution'!$F29,'Initial dilution'!$E29))</f>
        <v/>
      </c>
      <c r="I40" s="90" t="str">
        <f>IF(LEN(H40)=0,"",VLOOKUP(H40, Indices!$A:$B, 2, FALSE))</f>
        <v/>
      </c>
      <c r="J40" s="90"/>
      <c r="K40" s="90"/>
    </row>
    <row r="41" spans="1:11" x14ac:dyDescent="0.3">
      <c r="A41" s="90" t="str">
        <f>IF(LEN('Initial dilution'!$B30)&gt;0,'Initial dilution'!$B30,"")</f>
        <v/>
      </c>
      <c r="B41" s="90" t="str">
        <f>IF(LEN(TRIM('Initial dilution'!$B30))&gt;0, SUBSTITUTE(TRIM('Initial dilution'!$C30), " ", ""), "")</f>
        <v/>
      </c>
      <c r="C41" s="90" t="str">
        <f>IF(LEN('Initial dilution'!$B30)&gt;0, 'Initial dilution'!$C$3,"")</f>
        <v/>
      </c>
      <c r="D41" s="90" t="str">
        <f>IF(LEN('Initial dilution'!$B30)&gt;0, 'Initial dilution'!$A30,"")</f>
        <v/>
      </c>
      <c r="E41" s="90" t="str">
        <f>IF(LEN('Initial dilution'!$B30)&gt;0, 'Initial dilution'!$A30,"")</f>
        <v/>
      </c>
      <c r="F41" s="90" t="str">
        <f>IF(OR(LEN('Initial dilution'!$B30)=0, LEN('Initial dilution'!$E30)=0), "", IF(LEFT(RIGHT('Initial dilution'!$E30,3),1)="7",'Initial dilution'!$E30,'Initial dilution'!$F30))</f>
        <v/>
      </c>
      <c r="G41" s="90" t="str">
        <f>IF(LEN($F41)=0,"",VLOOKUP($F41, Indices!$A:$B, 2, FALSE))</f>
        <v/>
      </c>
      <c r="H41" s="90" t="str">
        <f>IF(OR(LEN('Initial dilution'!$B30)=0, LEN('Initial dilution'!$F30)=0), "", IF(LEFT(RIGHT('Initial dilution'!$F30,3),1)="5",'Initial dilution'!$F30,'Initial dilution'!$E30))</f>
        <v/>
      </c>
      <c r="I41" s="90" t="str">
        <f>IF(LEN(H41)=0,"",VLOOKUP(H41, Indices!$A:$B, 2, FALSE))</f>
        <v/>
      </c>
      <c r="J41" s="90"/>
      <c r="K41" s="90"/>
    </row>
    <row r="42" spans="1:11" x14ac:dyDescent="0.3">
      <c r="A42" s="90" t="str">
        <f>IF(LEN('Initial dilution'!$B31)&gt;0,'Initial dilution'!$B31,"")</f>
        <v/>
      </c>
      <c r="B42" s="90" t="str">
        <f>IF(LEN(TRIM('Initial dilution'!$B31))&gt;0, SUBSTITUTE(TRIM('Initial dilution'!$C31), " ", ""), "")</f>
        <v/>
      </c>
      <c r="C42" s="90" t="str">
        <f>IF(LEN('Initial dilution'!$B31)&gt;0, 'Initial dilution'!$C$3,"")</f>
        <v/>
      </c>
      <c r="D42" s="90" t="str">
        <f>IF(LEN('Initial dilution'!$B31)&gt;0, 'Initial dilution'!$A31,"")</f>
        <v/>
      </c>
      <c r="E42" s="90" t="str">
        <f>IF(LEN('Initial dilution'!$B31)&gt;0, 'Initial dilution'!$A31,"")</f>
        <v/>
      </c>
      <c r="F42" s="90" t="str">
        <f>IF(OR(LEN('Initial dilution'!$B31)=0, LEN('Initial dilution'!$E31)=0), "", IF(LEFT(RIGHT('Initial dilution'!$E31,3),1)="7",'Initial dilution'!$E31,'Initial dilution'!$F31))</f>
        <v/>
      </c>
      <c r="G42" s="90" t="str">
        <f>IF(LEN($F42)=0,"",VLOOKUP($F42, Indices!$A:$B, 2, FALSE))</f>
        <v/>
      </c>
      <c r="H42" s="90" t="str">
        <f>IF(OR(LEN('Initial dilution'!$B31)=0, LEN('Initial dilution'!$F31)=0), "", IF(LEFT(RIGHT('Initial dilution'!$F31,3),1)="5",'Initial dilution'!$F31,'Initial dilution'!$E31))</f>
        <v/>
      </c>
      <c r="I42" s="90" t="str">
        <f>IF(LEN(H42)=0,"",VLOOKUP(H42, Indices!$A:$B, 2, FALSE))</f>
        <v/>
      </c>
      <c r="J42" s="90"/>
      <c r="K42" s="90"/>
    </row>
    <row r="43" spans="1:11" x14ac:dyDescent="0.3">
      <c r="A43" s="90" t="str">
        <f>IF(LEN('Initial dilution'!$B32)&gt;0,'Initial dilution'!$B32,"")</f>
        <v/>
      </c>
      <c r="B43" s="90" t="str">
        <f>IF(LEN(TRIM('Initial dilution'!$B32))&gt;0, SUBSTITUTE(TRIM('Initial dilution'!$C32), " ", ""), "")</f>
        <v/>
      </c>
      <c r="C43" s="90" t="str">
        <f>IF(LEN('Initial dilution'!$B32)&gt;0, 'Initial dilution'!$C$3,"")</f>
        <v/>
      </c>
      <c r="D43" s="90" t="str">
        <f>IF(LEN('Initial dilution'!$B32)&gt;0, 'Initial dilution'!$A32,"")</f>
        <v/>
      </c>
      <c r="E43" s="90" t="str">
        <f>IF(LEN('Initial dilution'!$B32)&gt;0, 'Initial dilution'!$A32,"")</f>
        <v/>
      </c>
      <c r="F43" s="90" t="str">
        <f>IF(OR(LEN('Initial dilution'!$B32)=0, LEN('Initial dilution'!$E32)=0), "", IF(LEFT(RIGHT('Initial dilution'!$E32,3),1)="7",'Initial dilution'!$E32,'Initial dilution'!$F32))</f>
        <v/>
      </c>
      <c r="G43" s="90" t="str">
        <f>IF(LEN($F43)=0,"",VLOOKUP($F43, Indices!$A:$B, 2, FALSE))</f>
        <v/>
      </c>
      <c r="H43" s="90" t="str">
        <f>IF(OR(LEN('Initial dilution'!$B32)=0, LEN('Initial dilution'!$F32)=0), "", IF(LEFT(RIGHT('Initial dilution'!$F32,3),1)="5",'Initial dilution'!$F32,'Initial dilution'!$E32))</f>
        <v/>
      </c>
      <c r="I43" s="90" t="str">
        <f>IF(LEN(H43)=0,"",VLOOKUP(H43, Indices!$A:$B, 2, FALSE))</f>
        <v/>
      </c>
      <c r="J43" s="90"/>
      <c r="K43" s="90"/>
    </row>
    <row r="44" spans="1:11" x14ac:dyDescent="0.3">
      <c r="A44" s="90" t="str">
        <f>IF(LEN('Initial dilution'!$B33)&gt;0,'Initial dilution'!$B33,"")</f>
        <v/>
      </c>
      <c r="B44" s="90" t="str">
        <f>IF(LEN(TRIM('Initial dilution'!$B33))&gt;0, SUBSTITUTE(TRIM('Initial dilution'!$C33), " ", ""), "")</f>
        <v/>
      </c>
      <c r="C44" s="90" t="str">
        <f>IF(LEN('Initial dilution'!$B33)&gt;0, 'Initial dilution'!$C$3,"")</f>
        <v/>
      </c>
      <c r="D44" s="90" t="str">
        <f>IF(LEN('Initial dilution'!$B33)&gt;0, 'Initial dilution'!$A33,"")</f>
        <v/>
      </c>
      <c r="E44" s="90" t="str">
        <f>IF(LEN('Initial dilution'!$B33)&gt;0, 'Initial dilution'!$A33,"")</f>
        <v/>
      </c>
      <c r="F44" s="90" t="str">
        <f>IF(OR(LEN('Initial dilution'!$B33)=0, LEN('Initial dilution'!$E33)=0), "", IF(LEFT(RIGHT('Initial dilution'!$E33,3),1)="7",'Initial dilution'!$E33,'Initial dilution'!$F33))</f>
        <v/>
      </c>
      <c r="G44" s="90" t="str">
        <f>IF(LEN($F44)=0,"",VLOOKUP($F44, Indices!$A:$B, 2, FALSE))</f>
        <v/>
      </c>
      <c r="H44" s="90" t="str">
        <f>IF(OR(LEN('Initial dilution'!$B33)=0, LEN('Initial dilution'!$F33)=0), "", IF(LEFT(RIGHT('Initial dilution'!$F33,3),1)="5",'Initial dilution'!$F33,'Initial dilution'!$E33))</f>
        <v/>
      </c>
      <c r="I44" s="90" t="str">
        <f>IF(LEN(H44)=0,"",VLOOKUP(H44, Indices!$A:$B, 2, FALSE))</f>
        <v/>
      </c>
      <c r="J44" s="90"/>
      <c r="K44" s="90"/>
    </row>
    <row r="45" spans="1:11" x14ac:dyDescent="0.3">
      <c r="A45" s="90" t="str">
        <f>IF(LEN('Initial dilution'!$B34)&gt;0,'Initial dilution'!$B34,"")</f>
        <v/>
      </c>
      <c r="B45" s="90" t="str">
        <f>IF(LEN(TRIM('Initial dilution'!$B34))&gt;0, SUBSTITUTE(TRIM('Initial dilution'!$C34), " ", ""), "")</f>
        <v/>
      </c>
      <c r="C45" s="90" t="str">
        <f>IF(LEN('Initial dilution'!$B34)&gt;0, 'Initial dilution'!$C$3,"")</f>
        <v/>
      </c>
      <c r="D45" s="90" t="str">
        <f>IF(LEN('Initial dilution'!$B34)&gt;0, 'Initial dilution'!$A34,"")</f>
        <v/>
      </c>
      <c r="E45" s="90" t="str">
        <f>IF(LEN('Initial dilution'!$B34)&gt;0, 'Initial dilution'!$A34,"")</f>
        <v/>
      </c>
      <c r="F45" s="90" t="str">
        <f>IF(OR(LEN('Initial dilution'!$B34)=0, LEN('Initial dilution'!$E34)=0), "", IF(LEFT(RIGHT('Initial dilution'!$E34,3),1)="7",'Initial dilution'!$E34,'Initial dilution'!$F34))</f>
        <v/>
      </c>
      <c r="G45" s="90" t="str">
        <f>IF(LEN($F45)=0,"",VLOOKUP($F45, Indices!$A:$B, 2, FALSE))</f>
        <v/>
      </c>
      <c r="H45" s="90" t="str">
        <f>IF(OR(LEN('Initial dilution'!$B34)=0, LEN('Initial dilution'!$F34)=0), "", IF(LEFT(RIGHT('Initial dilution'!$F34,3),1)="5",'Initial dilution'!$F34,'Initial dilution'!$E34))</f>
        <v/>
      </c>
      <c r="I45" s="90" t="str">
        <f>IF(LEN(H45)=0,"",VLOOKUP(H45, Indices!$A:$B, 2, FALSE))</f>
        <v/>
      </c>
      <c r="J45" s="90"/>
      <c r="K45" s="90"/>
    </row>
    <row r="46" spans="1:11" x14ac:dyDescent="0.3">
      <c r="A46" s="90" t="str">
        <f>IF(LEN('Initial dilution'!$B35)&gt;0,'Initial dilution'!$B35,"")</f>
        <v/>
      </c>
      <c r="B46" s="90" t="str">
        <f>IF(LEN(TRIM('Initial dilution'!$B35))&gt;0, SUBSTITUTE(TRIM('Initial dilution'!$C35), " ", ""), "")</f>
        <v/>
      </c>
      <c r="C46" s="90" t="str">
        <f>IF(LEN('Initial dilution'!$B35)&gt;0, 'Initial dilution'!$C$3,"")</f>
        <v/>
      </c>
      <c r="D46" s="90" t="str">
        <f>IF(LEN('Initial dilution'!$B35)&gt;0, 'Initial dilution'!$A35,"")</f>
        <v/>
      </c>
      <c r="E46" s="90" t="str">
        <f>IF(LEN('Initial dilution'!$B35)&gt;0, 'Initial dilution'!$A35,"")</f>
        <v/>
      </c>
      <c r="F46" s="90" t="str">
        <f>IF(OR(LEN('Initial dilution'!$B35)=0, LEN('Initial dilution'!$E35)=0), "", IF(LEFT(RIGHT('Initial dilution'!$E35,3),1)="7",'Initial dilution'!$E35,'Initial dilution'!$F35))</f>
        <v/>
      </c>
      <c r="G46" s="90" t="str">
        <f>IF(LEN($F46)=0,"",VLOOKUP($F46, Indices!$A:$B, 2, FALSE))</f>
        <v/>
      </c>
      <c r="H46" s="90" t="str">
        <f>IF(OR(LEN('Initial dilution'!$B35)=0, LEN('Initial dilution'!$F35)=0), "", IF(LEFT(RIGHT('Initial dilution'!$F35,3),1)="5",'Initial dilution'!$F35,'Initial dilution'!$E35))</f>
        <v/>
      </c>
      <c r="I46" s="90" t="str">
        <f>IF(LEN(H46)=0,"",VLOOKUP(H46, Indices!$A:$B, 2, FALSE))</f>
        <v/>
      </c>
      <c r="J46" s="90"/>
      <c r="K46" s="90"/>
    </row>
    <row r="47" spans="1:11" x14ac:dyDescent="0.3">
      <c r="A47" s="90" t="str">
        <f>IF(LEN('Initial dilution'!$B36)&gt;0,'Initial dilution'!$B36,"")</f>
        <v/>
      </c>
      <c r="B47" s="90" t="str">
        <f>IF(LEN(TRIM('Initial dilution'!$B36))&gt;0, SUBSTITUTE(TRIM('Initial dilution'!$C36), " ", ""), "")</f>
        <v/>
      </c>
      <c r="C47" s="90" t="str">
        <f>IF(LEN('Initial dilution'!$B36)&gt;0, 'Initial dilution'!$C$3,"")</f>
        <v/>
      </c>
      <c r="D47" s="90" t="str">
        <f>IF(LEN('Initial dilution'!$B36)&gt;0, 'Initial dilution'!$A36,"")</f>
        <v/>
      </c>
      <c r="E47" s="90" t="str">
        <f>IF(LEN('Initial dilution'!$B36)&gt;0, 'Initial dilution'!$A36,"")</f>
        <v/>
      </c>
      <c r="F47" s="90" t="str">
        <f>IF(OR(LEN('Initial dilution'!$B36)=0, LEN('Initial dilution'!$E36)=0), "", IF(LEFT(RIGHT('Initial dilution'!$E36,3),1)="7",'Initial dilution'!$E36,'Initial dilution'!$F36))</f>
        <v/>
      </c>
      <c r="G47" s="90" t="str">
        <f>IF(LEN($F47)=0,"",VLOOKUP($F47, Indices!$A:$B, 2, FALSE))</f>
        <v/>
      </c>
      <c r="H47" s="90" t="str">
        <f>IF(OR(LEN('Initial dilution'!$B36)=0, LEN('Initial dilution'!$F36)=0), "", IF(LEFT(RIGHT('Initial dilution'!$F36,3),1)="5",'Initial dilution'!$F36,'Initial dilution'!$E36))</f>
        <v/>
      </c>
      <c r="I47" s="90" t="str">
        <f>IF(LEN(H47)=0,"",VLOOKUP(H47, Indices!$A:$B, 2, FALSE))</f>
        <v/>
      </c>
      <c r="J47" s="90"/>
      <c r="K47" s="90"/>
    </row>
    <row r="48" spans="1:11" x14ac:dyDescent="0.3">
      <c r="A48" s="90" t="str">
        <f>IF(LEN('Initial dilution'!$B37)&gt;0,'Initial dilution'!$B37,"")</f>
        <v/>
      </c>
      <c r="B48" s="90" t="str">
        <f>IF(LEN(TRIM('Initial dilution'!$B37))&gt;0, SUBSTITUTE(TRIM('Initial dilution'!$C37), " ", ""), "")</f>
        <v/>
      </c>
      <c r="C48" s="90" t="str">
        <f>IF(LEN('Initial dilution'!$B37)&gt;0, 'Initial dilution'!$C$3,"")</f>
        <v/>
      </c>
      <c r="D48" s="90" t="str">
        <f>IF(LEN('Initial dilution'!$B37)&gt;0, 'Initial dilution'!$A37,"")</f>
        <v/>
      </c>
      <c r="E48" s="90" t="str">
        <f>IF(LEN('Initial dilution'!$B37)&gt;0, 'Initial dilution'!$A37,"")</f>
        <v/>
      </c>
      <c r="F48" s="90" t="str">
        <f>IF(OR(LEN('Initial dilution'!$B37)=0, LEN('Initial dilution'!$E37)=0), "", IF(LEFT(RIGHT('Initial dilution'!$E37,3),1)="7",'Initial dilution'!$E37,'Initial dilution'!$F37))</f>
        <v/>
      </c>
      <c r="G48" s="90" t="str">
        <f>IF(LEN($F48)=0,"",VLOOKUP($F48, Indices!$A:$B, 2, FALSE))</f>
        <v/>
      </c>
      <c r="H48" s="90" t="str">
        <f>IF(OR(LEN('Initial dilution'!$B37)=0, LEN('Initial dilution'!$F37)=0), "", IF(LEFT(RIGHT('Initial dilution'!$F37,3),1)="5",'Initial dilution'!$F37,'Initial dilution'!$E37))</f>
        <v/>
      </c>
      <c r="I48" s="90" t="str">
        <f>IF(LEN(H48)=0,"",VLOOKUP(H48, Indices!$A:$B, 2, FALSE))</f>
        <v/>
      </c>
      <c r="J48" s="90"/>
      <c r="K48" s="90"/>
    </row>
    <row r="49" spans="1:11" x14ac:dyDescent="0.3">
      <c r="A49" s="90" t="str">
        <f>IF(LEN('Initial dilution'!$B38)&gt;0,'Initial dilution'!$B38,"")</f>
        <v/>
      </c>
      <c r="B49" s="90" t="str">
        <f>IF(LEN(TRIM('Initial dilution'!$B38))&gt;0, SUBSTITUTE(TRIM('Initial dilution'!$C38), " ", ""), "")</f>
        <v/>
      </c>
      <c r="C49" s="90" t="str">
        <f>IF(LEN('Initial dilution'!$B38)&gt;0, 'Initial dilution'!$C$3,"")</f>
        <v/>
      </c>
      <c r="D49" s="90" t="str">
        <f>IF(LEN('Initial dilution'!$B38)&gt;0, 'Initial dilution'!$A38,"")</f>
        <v/>
      </c>
      <c r="E49" s="90" t="str">
        <f>IF(LEN('Initial dilution'!$B38)&gt;0, 'Initial dilution'!$A38,"")</f>
        <v/>
      </c>
      <c r="F49" s="90" t="str">
        <f>IF(OR(LEN('Initial dilution'!$B38)=0, LEN('Initial dilution'!$E38)=0), "", IF(LEFT(RIGHT('Initial dilution'!$E38,3),1)="7",'Initial dilution'!$E38,'Initial dilution'!$F38))</f>
        <v/>
      </c>
      <c r="G49" s="90" t="str">
        <f>IF(LEN($F49)=0,"",VLOOKUP($F49, Indices!$A:$B, 2, FALSE))</f>
        <v/>
      </c>
      <c r="H49" s="90" t="str">
        <f>IF(OR(LEN('Initial dilution'!$B38)=0, LEN('Initial dilution'!$F38)=0), "", IF(LEFT(RIGHT('Initial dilution'!$F38,3),1)="5",'Initial dilution'!$F38,'Initial dilution'!$E38))</f>
        <v/>
      </c>
      <c r="I49" s="90" t="str">
        <f>IF(LEN(H49)=0,"",VLOOKUP(H49, Indices!$A:$B, 2, FALSE))</f>
        <v/>
      </c>
      <c r="J49" s="90"/>
      <c r="K49" s="90"/>
    </row>
    <row r="50" spans="1:11" x14ac:dyDescent="0.3">
      <c r="A50" s="90" t="str">
        <f>IF(LEN('Initial dilution'!$B39)&gt;0,'Initial dilution'!$B39,"")</f>
        <v/>
      </c>
      <c r="B50" s="90" t="str">
        <f>IF(LEN(TRIM('Initial dilution'!$B39))&gt;0, SUBSTITUTE(TRIM('Initial dilution'!$C39), " ", ""), "")</f>
        <v/>
      </c>
      <c r="C50" s="90" t="str">
        <f>IF(LEN('Initial dilution'!$B39)&gt;0, 'Initial dilution'!$C$3,"")</f>
        <v/>
      </c>
      <c r="D50" s="90" t="str">
        <f>IF(LEN('Initial dilution'!$B39)&gt;0, 'Initial dilution'!$A39,"")</f>
        <v/>
      </c>
      <c r="E50" s="90" t="str">
        <f>IF(LEN('Initial dilution'!$B39)&gt;0, 'Initial dilution'!$A39,"")</f>
        <v/>
      </c>
      <c r="F50" s="90" t="str">
        <f>IF(OR(LEN('Initial dilution'!$B39)=0, LEN('Initial dilution'!$E39)=0), "", IF(LEFT(RIGHT('Initial dilution'!$E39,3),1)="7",'Initial dilution'!$E39,'Initial dilution'!$F39))</f>
        <v/>
      </c>
      <c r="G50" s="90" t="str">
        <f>IF(LEN($F50)=0,"",VLOOKUP($F50, Indices!$A:$B, 2, FALSE))</f>
        <v/>
      </c>
      <c r="H50" s="90" t="str">
        <f>IF(OR(LEN('Initial dilution'!$B39)=0, LEN('Initial dilution'!$F39)=0), "", IF(LEFT(RIGHT('Initial dilution'!$F39,3),1)="5",'Initial dilution'!$F39,'Initial dilution'!$E39))</f>
        <v/>
      </c>
      <c r="I50" s="90" t="str">
        <f>IF(LEN(H50)=0,"",VLOOKUP(H50, Indices!$A:$B, 2, FALSE))</f>
        <v/>
      </c>
      <c r="J50" s="90"/>
      <c r="K50" s="90"/>
    </row>
    <row r="51" spans="1:11" x14ac:dyDescent="0.3">
      <c r="A51" s="90" t="str">
        <f>IF(LEN('Initial dilution'!$B40)&gt;0,'Initial dilution'!$B40,"")</f>
        <v/>
      </c>
      <c r="B51" s="90" t="str">
        <f>IF(LEN(TRIM('Initial dilution'!$B40))&gt;0, SUBSTITUTE(TRIM('Initial dilution'!$C40), " ", ""), "")</f>
        <v/>
      </c>
      <c r="C51" s="90" t="str">
        <f>IF(LEN('Initial dilution'!$B40)&gt;0, 'Initial dilution'!$C$3,"")</f>
        <v/>
      </c>
      <c r="D51" s="90" t="str">
        <f>IF(LEN('Initial dilution'!$B40)&gt;0, 'Initial dilution'!$A40,"")</f>
        <v/>
      </c>
      <c r="E51" s="90" t="str">
        <f>IF(LEN('Initial dilution'!$B40)&gt;0, 'Initial dilution'!$A40,"")</f>
        <v/>
      </c>
      <c r="F51" s="90" t="str">
        <f>IF(OR(LEN('Initial dilution'!$B40)=0, LEN('Initial dilution'!$E40)=0), "", IF(LEFT(RIGHT('Initial dilution'!$E40,3),1)="7",'Initial dilution'!$E40,'Initial dilution'!$F40))</f>
        <v/>
      </c>
      <c r="G51" s="90" t="str">
        <f>IF(LEN($F51)=0,"",VLOOKUP($F51, Indices!$A:$B, 2, FALSE))</f>
        <v/>
      </c>
      <c r="H51" s="90" t="str">
        <f>IF(OR(LEN('Initial dilution'!$B40)=0, LEN('Initial dilution'!$F40)=0), "", IF(LEFT(RIGHT('Initial dilution'!$F40,3),1)="5",'Initial dilution'!$F40,'Initial dilution'!$E40))</f>
        <v/>
      </c>
      <c r="I51" s="90" t="str">
        <f>IF(LEN(H51)=0,"",VLOOKUP(H51, Indices!$A:$B, 2, FALSE))</f>
        <v/>
      </c>
      <c r="J51" s="90"/>
      <c r="K51" s="90"/>
    </row>
    <row r="52" spans="1:11" x14ac:dyDescent="0.3">
      <c r="A52" s="90" t="str">
        <f>IF(LEN('Initial dilution'!$B41)&gt;0,'Initial dilution'!$B41,"")</f>
        <v/>
      </c>
      <c r="B52" s="90" t="str">
        <f>IF(LEN(TRIM('Initial dilution'!$B41))&gt;0, SUBSTITUTE(TRIM('Initial dilution'!$C41), " ", ""), "")</f>
        <v/>
      </c>
      <c r="C52" s="90" t="str">
        <f>IF(LEN('Initial dilution'!$B41)&gt;0, 'Initial dilution'!$C$3,"")</f>
        <v/>
      </c>
      <c r="D52" s="90" t="str">
        <f>IF(LEN('Initial dilution'!$B41)&gt;0, 'Initial dilution'!$A41,"")</f>
        <v/>
      </c>
      <c r="E52" s="90" t="str">
        <f>IF(LEN('Initial dilution'!$B41)&gt;0, 'Initial dilution'!$A41,"")</f>
        <v/>
      </c>
      <c r="F52" s="90" t="str">
        <f>IF(OR(LEN('Initial dilution'!$B41)=0, LEN('Initial dilution'!$E41)=0), "", IF(LEFT(RIGHT('Initial dilution'!$E41,3),1)="7",'Initial dilution'!$E41,'Initial dilution'!$F41))</f>
        <v/>
      </c>
      <c r="G52" s="90" t="str">
        <f>IF(LEN($F52)=0,"",VLOOKUP($F52, Indices!$A:$B, 2, FALSE))</f>
        <v/>
      </c>
      <c r="H52" s="90" t="str">
        <f>IF(OR(LEN('Initial dilution'!$B41)=0, LEN('Initial dilution'!$F41)=0), "", IF(LEFT(RIGHT('Initial dilution'!$F41,3),1)="5",'Initial dilution'!$F41,'Initial dilution'!$E41))</f>
        <v/>
      </c>
      <c r="I52" s="90" t="str">
        <f>IF(LEN(H52)=0,"",VLOOKUP(H52, Indices!$A:$B, 2, FALSE))</f>
        <v/>
      </c>
      <c r="J52" s="90"/>
      <c r="K52" s="90"/>
    </row>
    <row r="53" spans="1:11" x14ac:dyDescent="0.3">
      <c r="A53" s="90" t="str">
        <f>IF(LEN('Initial dilution'!$B42)&gt;0,'Initial dilution'!$B42,"")</f>
        <v/>
      </c>
      <c r="B53" s="90" t="str">
        <f>IF(LEN(TRIM('Initial dilution'!$B42))&gt;0, SUBSTITUTE(TRIM('Initial dilution'!$C42), " ", ""), "")</f>
        <v/>
      </c>
      <c r="C53" s="90" t="str">
        <f>IF(LEN('Initial dilution'!$B42)&gt;0, 'Initial dilution'!$C$3,"")</f>
        <v/>
      </c>
      <c r="D53" s="90" t="str">
        <f>IF(LEN('Initial dilution'!$B42)&gt;0, 'Initial dilution'!$A42,"")</f>
        <v/>
      </c>
      <c r="E53" s="90" t="str">
        <f>IF(LEN('Initial dilution'!$B42)&gt;0, 'Initial dilution'!$A42,"")</f>
        <v/>
      </c>
      <c r="F53" s="90" t="str">
        <f>IF(OR(LEN('Initial dilution'!$B42)=0, LEN('Initial dilution'!$E42)=0), "", IF(LEFT(RIGHT('Initial dilution'!$E42,3),1)="7",'Initial dilution'!$E42,'Initial dilution'!$F42))</f>
        <v/>
      </c>
      <c r="G53" s="90" t="str">
        <f>IF(LEN($F53)=0,"",VLOOKUP($F53, Indices!$A:$B, 2, FALSE))</f>
        <v/>
      </c>
      <c r="H53" s="90" t="str">
        <f>IF(OR(LEN('Initial dilution'!$B42)=0, LEN('Initial dilution'!$F42)=0), "", IF(LEFT(RIGHT('Initial dilution'!$F42,3),1)="5",'Initial dilution'!$F42,'Initial dilution'!$E42))</f>
        <v/>
      </c>
      <c r="I53" s="90" t="str">
        <f>IF(LEN(H53)=0,"",VLOOKUP(H53, Indices!$A:$B, 2, FALSE))</f>
        <v/>
      </c>
      <c r="J53" s="90"/>
      <c r="K53" s="90"/>
    </row>
    <row r="54" spans="1:11" x14ac:dyDescent="0.3">
      <c r="A54" s="90" t="str">
        <f>IF(LEN('Initial dilution'!$B43)&gt;0,'Initial dilution'!$B43,"")</f>
        <v/>
      </c>
      <c r="B54" s="90" t="str">
        <f>IF(LEN(TRIM('Initial dilution'!$B43))&gt;0, SUBSTITUTE(TRIM('Initial dilution'!$C43), " ", ""), "")</f>
        <v/>
      </c>
      <c r="C54" s="90" t="str">
        <f>IF(LEN('Initial dilution'!$B43)&gt;0, 'Initial dilution'!$C$3,"")</f>
        <v/>
      </c>
      <c r="D54" s="90" t="str">
        <f>IF(LEN('Initial dilution'!$B43)&gt;0, 'Initial dilution'!$A43,"")</f>
        <v/>
      </c>
      <c r="E54" s="90" t="str">
        <f>IF(LEN('Initial dilution'!$B43)&gt;0, 'Initial dilution'!$A43,"")</f>
        <v/>
      </c>
      <c r="F54" s="90" t="str">
        <f>IF(OR(LEN('Initial dilution'!$B43)=0, LEN('Initial dilution'!$E43)=0), "", IF(LEFT(RIGHT('Initial dilution'!$E43,3),1)="7",'Initial dilution'!$E43,'Initial dilution'!$F43))</f>
        <v/>
      </c>
      <c r="G54" s="90" t="str">
        <f>IF(LEN($F54)=0,"",VLOOKUP($F54, Indices!$A:$B, 2, FALSE))</f>
        <v/>
      </c>
      <c r="H54" s="90" t="str">
        <f>IF(OR(LEN('Initial dilution'!$B43)=0, LEN('Initial dilution'!$F43)=0), "", IF(LEFT(RIGHT('Initial dilution'!$F43,3),1)="5",'Initial dilution'!$F43,'Initial dilution'!$E43))</f>
        <v/>
      </c>
      <c r="I54" s="90" t="str">
        <f>IF(LEN(H54)=0,"",VLOOKUP(H54, Indices!$A:$B, 2, FALSE))</f>
        <v/>
      </c>
      <c r="J54" s="90"/>
      <c r="K54" s="90"/>
    </row>
    <row r="55" spans="1:11" x14ac:dyDescent="0.3">
      <c r="A55" s="90" t="str">
        <f>IF(LEN('Initial dilution'!$B44)&gt;0,'Initial dilution'!$B44,"")</f>
        <v/>
      </c>
      <c r="B55" s="90" t="str">
        <f>IF(LEN(TRIM('Initial dilution'!$B44))&gt;0, SUBSTITUTE(TRIM('Initial dilution'!$C44), " ", ""), "")</f>
        <v/>
      </c>
      <c r="C55" s="90" t="str">
        <f>IF(LEN('Initial dilution'!$B44)&gt;0, 'Initial dilution'!$C$3,"")</f>
        <v/>
      </c>
      <c r="D55" s="90" t="str">
        <f>IF(LEN('Initial dilution'!$B44)&gt;0, 'Initial dilution'!$A44,"")</f>
        <v/>
      </c>
      <c r="E55" s="90" t="str">
        <f>IF(LEN('Initial dilution'!$B44)&gt;0, 'Initial dilution'!$A44,"")</f>
        <v/>
      </c>
      <c r="F55" s="90" t="str">
        <f>IF(OR(LEN('Initial dilution'!$B44)=0, LEN('Initial dilution'!$E44)=0), "", IF(LEFT(RIGHT('Initial dilution'!$E44,3),1)="7",'Initial dilution'!$E44,'Initial dilution'!$F44))</f>
        <v/>
      </c>
      <c r="G55" s="90" t="str">
        <f>IF(LEN($F55)=0,"",VLOOKUP($F55, Indices!$A:$B, 2, FALSE))</f>
        <v/>
      </c>
      <c r="H55" s="90" t="str">
        <f>IF(OR(LEN('Initial dilution'!$B44)=0, LEN('Initial dilution'!$F44)=0), "", IF(LEFT(RIGHT('Initial dilution'!$F44,3),1)="5",'Initial dilution'!$F44,'Initial dilution'!$E44))</f>
        <v/>
      </c>
      <c r="I55" s="90" t="str">
        <f>IF(LEN(H55)=0,"",VLOOKUP(H55, Indices!$A:$B, 2, FALSE))</f>
        <v/>
      </c>
      <c r="J55" s="90"/>
      <c r="K55" s="90"/>
    </row>
    <row r="56" spans="1:11" x14ac:dyDescent="0.3">
      <c r="A56" s="90" t="str">
        <f>IF(LEN('Initial dilution'!$B45)&gt;0,'Initial dilution'!$B45,"")</f>
        <v/>
      </c>
      <c r="B56" s="90" t="str">
        <f>IF(LEN(TRIM('Initial dilution'!$B45))&gt;0, SUBSTITUTE(TRIM('Initial dilution'!$C45), " ", ""), "")</f>
        <v/>
      </c>
      <c r="C56" s="90" t="str">
        <f>IF(LEN('Initial dilution'!$B45)&gt;0, 'Initial dilution'!$C$3,"")</f>
        <v/>
      </c>
      <c r="D56" s="90" t="str">
        <f>IF(LEN('Initial dilution'!$B45)&gt;0, 'Initial dilution'!$A45,"")</f>
        <v/>
      </c>
      <c r="E56" s="90" t="str">
        <f>IF(LEN('Initial dilution'!$B45)&gt;0, 'Initial dilution'!$A45,"")</f>
        <v/>
      </c>
      <c r="F56" s="90" t="str">
        <f>IF(OR(LEN('Initial dilution'!$B45)=0, LEN('Initial dilution'!$E45)=0), "", IF(LEFT(RIGHT('Initial dilution'!$E45,3),1)="7",'Initial dilution'!$E45,'Initial dilution'!$F45))</f>
        <v/>
      </c>
      <c r="G56" s="90" t="str">
        <f>IF(LEN($F56)=0,"",VLOOKUP($F56, Indices!$A:$B, 2, FALSE))</f>
        <v/>
      </c>
      <c r="H56" s="90" t="str">
        <f>IF(OR(LEN('Initial dilution'!$B45)=0, LEN('Initial dilution'!$F45)=0), "", IF(LEFT(RIGHT('Initial dilution'!$F45,3),1)="5",'Initial dilution'!$F45,'Initial dilution'!$E45))</f>
        <v/>
      </c>
      <c r="I56" s="90" t="str">
        <f>IF(LEN(H56)=0,"",VLOOKUP(H56, Indices!$A:$B, 2, FALSE))</f>
        <v/>
      </c>
      <c r="J56" s="90"/>
      <c r="K56" s="90"/>
    </row>
    <row r="57" spans="1:11" x14ac:dyDescent="0.3">
      <c r="A57" s="90" t="str">
        <f>IF(LEN('Initial dilution'!$B46)&gt;0,'Initial dilution'!$B46,"")</f>
        <v/>
      </c>
      <c r="B57" s="90" t="str">
        <f>IF(LEN(TRIM('Initial dilution'!$B46))&gt;0, SUBSTITUTE(TRIM('Initial dilution'!$C46), " ", ""), "")</f>
        <v/>
      </c>
      <c r="C57" s="90" t="str">
        <f>IF(LEN('Initial dilution'!$B46)&gt;0, 'Initial dilution'!$C$3,"")</f>
        <v/>
      </c>
      <c r="D57" s="90" t="str">
        <f>IF(LEN('Initial dilution'!$B46)&gt;0, 'Initial dilution'!$A46,"")</f>
        <v/>
      </c>
      <c r="E57" s="90" t="str">
        <f>IF(LEN('Initial dilution'!$B46)&gt;0, 'Initial dilution'!$A46,"")</f>
        <v/>
      </c>
      <c r="F57" s="90" t="str">
        <f>IF(OR(LEN('Initial dilution'!$B46)=0, LEN('Initial dilution'!$E46)=0), "", IF(LEFT(RIGHT('Initial dilution'!$E46,3),1)="7",'Initial dilution'!$E46,'Initial dilution'!$F46))</f>
        <v/>
      </c>
      <c r="G57" s="90" t="str">
        <f>IF(LEN($F57)=0,"",VLOOKUP($F57, Indices!$A:$B, 2, FALSE))</f>
        <v/>
      </c>
      <c r="H57" s="90" t="str">
        <f>IF(OR(LEN('Initial dilution'!$B46)=0, LEN('Initial dilution'!$F46)=0), "", IF(LEFT(RIGHT('Initial dilution'!$F46,3),1)="5",'Initial dilution'!$F46,'Initial dilution'!$E46))</f>
        <v/>
      </c>
      <c r="I57" s="90" t="str">
        <f>IF(LEN(H57)=0,"",VLOOKUP(H57, Indices!$A:$B, 2, FALSE))</f>
        <v/>
      </c>
      <c r="J57" s="90"/>
      <c r="K57" s="90"/>
    </row>
    <row r="58" spans="1:11" x14ac:dyDescent="0.3">
      <c r="A58" s="90" t="str">
        <f>IF(LEN('Initial dilution'!$B47)&gt;0,'Initial dilution'!$B47,"")</f>
        <v/>
      </c>
      <c r="B58" s="90" t="str">
        <f>IF(LEN(TRIM('Initial dilution'!$B47))&gt;0, SUBSTITUTE(TRIM('Initial dilution'!$C47), " ", ""), "")</f>
        <v/>
      </c>
      <c r="C58" s="90" t="str">
        <f>IF(LEN('Initial dilution'!$B47)&gt;0, 'Initial dilution'!$C$3,"")</f>
        <v/>
      </c>
      <c r="D58" s="90" t="str">
        <f>IF(LEN('Initial dilution'!$B47)&gt;0, 'Initial dilution'!$A47,"")</f>
        <v/>
      </c>
      <c r="E58" s="90" t="str">
        <f>IF(LEN('Initial dilution'!$B47)&gt;0, 'Initial dilution'!$A47,"")</f>
        <v/>
      </c>
      <c r="F58" s="90" t="str">
        <f>IF(OR(LEN('Initial dilution'!$B47)=0, LEN('Initial dilution'!$E47)=0), "", IF(LEFT(RIGHT('Initial dilution'!$E47,3),1)="7",'Initial dilution'!$E47,'Initial dilution'!$F47))</f>
        <v/>
      </c>
      <c r="G58" s="90" t="str">
        <f>IF(LEN($F58)=0,"",VLOOKUP($F58, Indices!$A:$B, 2, FALSE))</f>
        <v/>
      </c>
      <c r="H58" s="90" t="str">
        <f>IF(OR(LEN('Initial dilution'!$B47)=0, LEN('Initial dilution'!$F47)=0), "", IF(LEFT(RIGHT('Initial dilution'!$F47,3),1)="5",'Initial dilution'!$F47,'Initial dilution'!$E47))</f>
        <v/>
      </c>
      <c r="I58" s="90" t="str">
        <f>IF(LEN(H58)=0,"",VLOOKUP(H58, Indices!$A:$B, 2, FALSE))</f>
        <v/>
      </c>
      <c r="J58" s="90"/>
      <c r="K58" s="90"/>
    </row>
    <row r="59" spans="1:11" x14ac:dyDescent="0.3">
      <c r="A59" s="90" t="str">
        <f>IF(LEN('Initial dilution'!$B48)&gt;0,'Initial dilution'!$B48,"")</f>
        <v/>
      </c>
      <c r="B59" s="90" t="str">
        <f>IF(LEN(TRIM('Initial dilution'!$B48))&gt;0, SUBSTITUTE(TRIM('Initial dilution'!$C48), " ", ""), "")</f>
        <v/>
      </c>
      <c r="C59" s="90" t="str">
        <f>IF(LEN('Initial dilution'!$B48)&gt;0, 'Initial dilution'!$C$3,"")</f>
        <v/>
      </c>
      <c r="D59" s="90" t="str">
        <f>IF(LEN('Initial dilution'!$B48)&gt;0, 'Initial dilution'!$A48,"")</f>
        <v/>
      </c>
      <c r="E59" s="90" t="str">
        <f>IF(LEN('Initial dilution'!$B48)&gt;0, 'Initial dilution'!$A48,"")</f>
        <v/>
      </c>
      <c r="F59" s="90" t="str">
        <f>IF(OR(LEN('Initial dilution'!$B48)=0, LEN('Initial dilution'!$E48)=0), "", IF(LEFT(RIGHT('Initial dilution'!$E48,3),1)="7",'Initial dilution'!$E48,'Initial dilution'!$F48))</f>
        <v/>
      </c>
      <c r="G59" s="90" t="str">
        <f>IF(LEN($F59)=0,"",VLOOKUP($F59, Indices!$A:$B, 2, FALSE))</f>
        <v/>
      </c>
      <c r="H59" s="90" t="str">
        <f>IF(OR(LEN('Initial dilution'!$B48)=0, LEN('Initial dilution'!$F48)=0), "", IF(LEFT(RIGHT('Initial dilution'!$F48,3),1)="5",'Initial dilution'!$F48,'Initial dilution'!$E48))</f>
        <v/>
      </c>
      <c r="I59" s="90" t="str">
        <f>IF(LEN(H59)=0,"",VLOOKUP(H59, Indices!$A:$B, 2, FALSE))</f>
        <v/>
      </c>
      <c r="J59" s="90"/>
      <c r="K59" s="90"/>
    </row>
    <row r="60" spans="1:11" x14ac:dyDescent="0.3">
      <c r="A60" s="90" t="str">
        <f>IF(LEN('Initial dilution'!$B49)&gt;0,'Initial dilution'!$B49,"")</f>
        <v/>
      </c>
      <c r="B60" s="90" t="str">
        <f>IF(LEN(TRIM('Initial dilution'!$B49))&gt;0, SUBSTITUTE(TRIM('Initial dilution'!$C49), " ", ""), "")</f>
        <v/>
      </c>
      <c r="C60" s="90" t="str">
        <f>IF(LEN('Initial dilution'!$B49)&gt;0, 'Initial dilution'!$C$3,"")</f>
        <v/>
      </c>
      <c r="D60" s="90" t="str">
        <f>IF(LEN('Initial dilution'!$B49)&gt;0, 'Initial dilution'!$A49,"")</f>
        <v/>
      </c>
      <c r="E60" s="90" t="str">
        <f>IF(LEN('Initial dilution'!$B49)&gt;0, 'Initial dilution'!$A49,"")</f>
        <v/>
      </c>
      <c r="F60" s="90" t="str">
        <f>IF(OR(LEN('Initial dilution'!$B49)=0, LEN('Initial dilution'!$E49)=0), "", IF(LEFT(RIGHT('Initial dilution'!$E49,3),1)="7",'Initial dilution'!$E49,'Initial dilution'!$F49))</f>
        <v/>
      </c>
      <c r="G60" s="90" t="str">
        <f>IF(LEN($F60)=0,"",VLOOKUP($F60, Indices!$A:$B, 2, FALSE))</f>
        <v/>
      </c>
      <c r="H60" s="90" t="str">
        <f>IF(OR(LEN('Initial dilution'!$B49)=0, LEN('Initial dilution'!$F49)=0), "", IF(LEFT(RIGHT('Initial dilution'!$F49,3),1)="5",'Initial dilution'!$F49,'Initial dilution'!$E49))</f>
        <v/>
      </c>
      <c r="I60" s="90" t="str">
        <f>IF(LEN(H60)=0,"",VLOOKUP(H60, Indices!$A:$B, 2, FALSE))</f>
        <v/>
      </c>
      <c r="J60" s="90"/>
      <c r="K60" s="90"/>
    </row>
    <row r="61" spans="1:11" x14ac:dyDescent="0.3">
      <c r="A61" s="90" t="str">
        <f>IF(LEN('Initial dilution'!$B50)&gt;0,'Initial dilution'!$B50,"")</f>
        <v/>
      </c>
      <c r="B61" s="90" t="str">
        <f>IF(LEN(TRIM('Initial dilution'!$B50))&gt;0, SUBSTITUTE(TRIM('Initial dilution'!$C50), " ", ""), "")</f>
        <v/>
      </c>
      <c r="C61" s="90" t="str">
        <f>IF(LEN('Initial dilution'!$B50)&gt;0, 'Initial dilution'!$C$3,"")</f>
        <v/>
      </c>
      <c r="D61" s="90" t="str">
        <f>IF(LEN('Initial dilution'!$B50)&gt;0, 'Initial dilution'!$A50,"")</f>
        <v/>
      </c>
      <c r="E61" s="90" t="str">
        <f>IF(LEN('Initial dilution'!$B50)&gt;0, 'Initial dilution'!$A50,"")</f>
        <v/>
      </c>
      <c r="F61" s="90" t="str">
        <f>IF(OR(LEN('Initial dilution'!$B50)=0, LEN('Initial dilution'!$E50)=0), "", IF(LEFT(RIGHT('Initial dilution'!$E50,3),1)="7",'Initial dilution'!$E50,'Initial dilution'!$F50))</f>
        <v/>
      </c>
      <c r="G61" s="90" t="str">
        <f>IF(LEN($F61)=0,"",VLOOKUP($F61, Indices!$A:$B, 2, FALSE))</f>
        <v/>
      </c>
      <c r="H61" s="90" t="str">
        <f>IF(OR(LEN('Initial dilution'!$B50)=0, LEN('Initial dilution'!$F50)=0), "", IF(LEFT(RIGHT('Initial dilution'!$F50,3),1)="5",'Initial dilution'!$F50,'Initial dilution'!$E50))</f>
        <v/>
      </c>
      <c r="I61" s="90" t="str">
        <f>IF(LEN(H61)=0,"",VLOOKUP(H61, Indices!$A:$B, 2, FALSE))</f>
        <v/>
      </c>
      <c r="J61" s="90"/>
      <c r="K61" s="90"/>
    </row>
    <row r="62" spans="1:11" x14ac:dyDescent="0.3">
      <c r="A62" s="90" t="str">
        <f>IF(LEN('Initial dilution'!$B51)&gt;0,'Initial dilution'!$B51,"")</f>
        <v/>
      </c>
      <c r="B62" s="90" t="str">
        <f>IF(LEN(TRIM('Initial dilution'!$B51))&gt;0, SUBSTITUTE(TRIM('Initial dilution'!$C51), " ", ""), "")</f>
        <v/>
      </c>
      <c r="C62" s="90" t="str">
        <f>IF(LEN('Initial dilution'!$B51)&gt;0, 'Initial dilution'!$C$3,"")</f>
        <v/>
      </c>
      <c r="D62" s="90" t="str">
        <f>IF(LEN('Initial dilution'!$B51)&gt;0, 'Initial dilution'!$A51,"")</f>
        <v/>
      </c>
      <c r="E62" s="90" t="str">
        <f>IF(LEN('Initial dilution'!$B51)&gt;0, 'Initial dilution'!$A51,"")</f>
        <v/>
      </c>
      <c r="F62" s="90" t="str">
        <f>IF(OR(LEN('Initial dilution'!$B51)=0, LEN('Initial dilution'!$E51)=0), "", IF(LEFT(RIGHT('Initial dilution'!$E51,3),1)="7",'Initial dilution'!$E51,'Initial dilution'!$F51))</f>
        <v/>
      </c>
      <c r="G62" s="90" t="str">
        <f>IF(LEN($F62)=0,"",VLOOKUP($F62, Indices!$A:$B, 2, FALSE))</f>
        <v/>
      </c>
      <c r="H62" s="90" t="str">
        <f>IF(OR(LEN('Initial dilution'!$B51)=0, LEN('Initial dilution'!$F51)=0), "", IF(LEFT(RIGHT('Initial dilution'!$F51,3),1)="5",'Initial dilution'!$F51,'Initial dilution'!$E51))</f>
        <v/>
      </c>
      <c r="I62" s="90" t="str">
        <f>IF(LEN(H62)=0,"",VLOOKUP(H62, Indices!$A:$B, 2, FALSE))</f>
        <v/>
      </c>
      <c r="J62" s="90"/>
      <c r="K62" s="90"/>
    </row>
    <row r="63" spans="1:11" x14ac:dyDescent="0.3">
      <c r="A63" s="90" t="str">
        <f>IF(LEN('Initial dilution'!$B52)&gt;0,'Initial dilution'!$B52,"")</f>
        <v/>
      </c>
      <c r="B63" s="90" t="str">
        <f>IF(LEN(TRIM('Initial dilution'!$B52))&gt;0, SUBSTITUTE(TRIM('Initial dilution'!$C52), " ", ""), "")</f>
        <v/>
      </c>
      <c r="C63" s="90" t="str">
        <f>IF(LEN('Initial dilution'!$B52)&gt;0, 'Initial dilution'!$C$3,"")</f>
        <v/>
      </c>
      <c r="D63" s="90" t="str">
        <f>IF(LEN('Initial dilution'!$B52)&gt;0, 'Initial dilution'!$A52,"")</f>
        <v/>
      </c>
      <c r="E63" s="90" t="str">
        <f>IF(LEN('Initial dilution'!$B52)&gt;0, 'Initial dilution'!$A52,"")</f>
        <v/>
      </c>
      <c r="F63" s="90" t="str">
        <f>IF(OR(LEN('Initial dilution'!$B52)=0, LEN('Initial dilution'!$E52)=0), "", IF(LEFT(RIGHT('Initial dilution'!$E52,3),1)="7",'Initial dilution'!$E52,'Initial dilution'!$F52))</f>
        <v/>
      </c>
      <c r="G63" s="90" t="str">
        <f>IF(LEN($F63)=0,"",VLOOKUP($F63, Indices!$A:$B, 2, FALSE))</f>
        <v/>
      </c>
      <c r="H63" s="90" t="str">
        <f>IF(OR(LEN('Initial dilution'!$B52)=0, LEN('Initial dilution'!$F52)=0), "", IF(LEFT(RIGHT('Initial dilution'!$F52,3),1)="5",'Initial dilution'!$F52,'Initial dilution'!$E52))</f>
        <v/>
      </c>
      <c r="I63" s="90" t="str">
        <f>IF(LEN(H63)=0,"",VLOOKUP(H63, Indices!$A:$B, 2, FALSE))</f>
        <v/>
      </c>
      <c r="J63" s="90"/>
      <c r="K63" s="90"/>
    </row>
    <row r="64" spans="1:11" x14ac:dyDescent="0.3">
      <c r="A64" s="90" t="str">
        <f>IF(LEN('Initial dilution'!$B53)&gt;0,'Initial dilution'!$B53,"")</f>
        <v/>
      </c>
      <c r="B64" s="90" t="str">
        <f>IF(LEN(TRIM('Initial dilution'!$B53))&gt;0, SUBSTITUTE(TRIM('Initial dilution'!$C53), " ", ""), "")</f>
        <v/>
      </c>
      <c r="C64" s="90" t="str">
        <f>IF(LEN('Initial dilution'!$B53)&gt;0, 'Initial dilution'!$C$3,"")</f>
        <v/>
      </c>
      <c r="D64" s="90" t="str">
        <f>IF(LEN('Initial dilution'!$B53)&gt;0, 'Initial dilution'!$A53,"")</f>
        <v/>
      </c>
      <c r="E64" s="90" t="str">
        <f>IF(LEN('Initial dilution'!$B53)&gt;0, 'Initial dilution'!$A53,"")</f>
        <v/>
      </c>
      <c r="F64" s="90" t="str">
        <f>IF(OR(LEN('Initial dilution'!$B53)=0, LEN('Initial dilution'!$E53)=0), "", IF(LEFT(RIGHT('Initial dilution'!$E53,3),1)="7",'Initial dilution'!$E53,'Initial dilution'!$F53))</f>
        <v/>
      </c>
      <c r="G64" s="90" t="str">
        <f>IF(LEN($F64)=0,"",VLOOKUP($F64, Indices!$A:$B, 2, FALSE))</f>
        <v/>
      </c>
      <c r="H64" s="90" t="str">
        <f>IF(OR(LEN('Initial dilution'!$B53)=0, LEN('Initial dilution'!$F53)=0), "", IF(LEFT(RIGHT('Initial dilution'!$F53,3),1)="5",'Initial dilution'!$F53,'Initial dilution'!$E53))</f>
        <v/>
      </c>
      <c r="I64" s="90" t="str">
        <f>IF(LEN(H64)=0,"",VLOOKUP(H64, Indices!$A:$B, 2, FALSE))</f>
        <v/>
      </c>
      <c r="J64" s="90"/>
      <c r="K64" s="90"/>
    </row>
    <row r="65" spans="1:11" x14ac:dyDescent="0.3">
      <c r="A65" s="90" t="str">
        <f>IF(LEN('Initial dilution'!$B54)&gt;0,'Initial dilution'!$B54,"")</f>
        <v/>
      </c>
      <c r="B65" s="90" t="str">
        <f>IF(LEN(TRIM('Initial dilution'!$B54))&gt;0, SUBSTITUTE(TRIM('Initial dilution'!$C54), " ", ""), "")</f>
        <v/>
      </c>
      <c r="C65" s="90" t="str">
        <f>IF(LEN('Initial dilution'!$B54)&gt;0, 'Initial dilution'!$C$3,"")</f>
        <v/>
      </c>
      <c r="D65" s="90" t="str">
        <f>IF(LEN('Initial dilution'!$B54)&gt;0, 'Initial dilution'!$A54,"")</f>
        <v/>
      </c>
      <c r="E65" s="90" t="str">
        <f>IF(LEN('Initial dilution'!$B54)&gt;0, 'Initial dilution'!$A54,"")</f>
        <v/>
      </c>
      <c r="F65" s="90" t="str">
        <f>IF(OR(LEN('Initial dilution'!$B54)=0, LEN('Initial dilution'!$E54)=0), "", IF(LEFT(RIGHT('Initial dilution'!$E54,3),1)="7",'Initial dilution'!$E54,'Initial dilution'!$F54))</f>
        <v/>
      </c>
      <c r="G65" s="90" t="str">
        <f>IF(LEN($F65)=0,"",VLOOKUP($F65, Indices!$A:$B, 2, FALSE))</f>
        <v/>
      </c>
      <c r="H65" s="90" t="str">
        <f>IF(OR(LEN('Initial dilution'!$B54)=0, LEN('Initial dilution'!$F54)=0), "", IF(LEFT(RIGHT('Initial dilution'!$F54,3),1)="5",'Initial dilution'!$F54,'Initial dilution'!$E54))</f>
        <v/>
      </c>
      <c r="I65" s="90" t="str">
        <f>IF(LEN(H65)=0,"",VLOOKUP(H65, Indices!$A:$B, 2, FALSE))</f>
        <v/>
      </c>
      <c r="J65" s="90"/>
      <c r="K65" s="90"/>
    </row>
    <row r="66" spans="1:11" x14ac:dyDescent="0.3">
      <c r="A66" s="90" t="str">
        <f>IF(LEN('Initial dilution'!$B55)&gt;0,'Initial dilution'!$B55,"")</f>
        <v/>
      </c>
      <c r="B66" s="90" t="str">
        <f>IF(LEN(TRIM('Initial dilution'!$B55))&gt;0, SUBSTITUTE(TRIM('Initial dilution'!$C55), " ", ""), "")</f>
        <v/>
      </c>
      <c r="C66" s="90" t="str">
        <f>IF(LEN('Initial dilution'!$B55)&gt;0, 'Initial dilution'!$C$3,"")</f>
        <v/>
      </c>
      <c r="D66" s="90" t="str">
        <f>IF(LEN('Initial dilution'!$B55)&gt;0, 'Initial dilution'!$A55,"")</f>
        <v/>
      </c>
      <c r="E66" s="90" t="str">
        <f>IF(LEN('Initial dilution'!$B55)&gt;0, 'Initial dilution'!$A55,"")</f>
        <v/>
      </c>
      <c r="F66" s="90" t="str">
        <f>IF(OR(LEN('Initial dilution'!$B55)=0, LEN('Initial dilution'!$E55)=0), "", IF(LEFT(RIGHT('Initial dilution'!$E55,3),1)="7",'Initial dilution'!$E55,'Initial dilution'!$F55))</f>
        <v/>
      </c>
      <c r="G66" s="90" t="str">
        <f>IF(LEN($F66)=0,"",VLOOKUP($F66, Indices!$A:$B, 2, FALSE))</f>
        <v/>
      </c>
      <c r="H66" s="90" t="str">
        <f>IF(OR(LEN('Initial dilution'!$B55)=0, LEN('Initial dilution'!$F55)=0), "", IF(LEFT(RIGHT('Initial dilution'!$F55,3),1)="5",'Initial dilution'!$F55,'Initial dilution'!$E55))</f>
        <v/>
      </c>
      <c r="I66" s="90" t="str">
        <f>IF(LEN(H66)=0,"",VLOOKUP(H66, Indices!$A:$B, 2, FALSE))</f>
        <v/>
      </c>
      <c r="J66" s="90"/>
      <c r="K66" s="90"/>
    </row>
    <row r="67" spans="1:11" x14ac:dyDescent="0.3">
      <c r="A67" s="90" t="str">
        <f>IF(LEN('Initial dilution'!$B56)&gt;0,'Initial dilution'!$B56,"")</f>
        <v/>
      </c>
      <c r="B67" s="90" t="str">
        <f>IF(LEN(TRIM('Initial dilution'!$B56))&gt;0, SUBSTITUTE(TRIM('Initial dilution'!$C56), " ", ""), "")</f>
        <v/>
      </c>
      <c r="C67" s="90" t="str">
        <f>IF(LEN('Initial dilution'!$B56)&gt;0, 'Initial dilution'!$C$3,"")</f>
        <v/>
      </c>
      <c r="D67" s="90" t="str">
        <f>IF(LEN('Initial dilution'!$B56)&gt;0, 'Initial dilution'!$A56,"")</f>
        <v/>
      </c>
      <c r="E67" s="90" t="str">
        <f>IF(LEN('Initial dilution'!$B56)&gt;0, 'Initial dilution'!$A56,"")</f>
        <v/>
      </c>
      <c r="F67" s="90" t="str">
        <f>IF(OR(LEN('Initial dilution'!$B56)=0, LEN('Initial dilution'!$E56)=0), "", IF(LEFT(RIGHT('Initial dilution'!$E56,3),1)="7",'Initial dilution'!$E56,'Initial dilution'!$F56))</f>
        <v/>
      </c>
      <c r="G67" s="90" t="str">
        <f>IF(LEN($F67)=0,"",VLOOKUP($F67, Indices!$A:$B, 2, FALSE))</f>
        <v/>
      </c>
      <c r="H67" s="90" t="str">
        <f>IF(OR(LEN('Initial dilution'!$B56)=0, LEN('Initial dilution'!$F56)=0), "", IF(LEFT(RIGHT('Initial dilution'!$F56,3),1)="5",'Initial dilution'!$F56,'Initial dilution'!$E56))</f>
        <v/>
      </c>
      <c r="I67" s="90" t="str">
        <f>IF(LEN(H67)=0,"",VLOOKUP(H67, Indices!$A:$B, 2, FALSE))</f>
        <v/>
      </c>
      <c r="J67" s="90"/>
      <c r="K67" s="90"/>
    </row>
    <row r="68" spans="1:11" x14ac:dyDescent="0.3">
      <c r="A68" s="90" t="str">
        <f>IF(LEN('Initial dilution'!$B57)&gt;0,'Initial dilution'!$B57,"")</f>
        <v/>
      </c>
      <c r="B68" s="90" t="str">
        <f>IF(LEN(TRIM('Initial dilution'!$B57))&gt;0, SUBSTITUTE(TRIM('Initial dilution'!$C57), " ", ""), "")</f>
        <v/>
      </c>
      <c r="C68" s="90" t="str">
        <f>IF(LEN('Initial dilution'!$B57)&gt;0, 'Initial dilution'!$C$3,"")</f>
        <v/>
      </c>
      <c r="D68" s="90" t="str">
        <f>IF(LEN('Initial dilution'!$B57)&gt;0, 'Initial dilution'!$A57,"")</f>
        <v/>
      </c>
      <c r="E68" s="90" t="str">
        <f>IF(LEN('Initial dilution'!$B57)&gt;0, 'Initial dilution'!$A57,"")</f>
        <v/>
      </c>
      <c r="F68" s="90" t="str">
        <f>IF(OR(LEN('Initial dilution'!$B57)=0, LEN('Initial dilution'!$E57)=0), "", IF(LEFT(RIGHT('Initial dilution'!$E57,3),1)="7",'Initial dilution'!$E57,'Initial dilution'!$F57))</f>
        <v/>
      </c>
      <c r="G68" s="90" t="str">
        <f>IF(LEN($F68)=0,"",VLOOKUP($F68, Indices!$A:$B, 2, FALSE))</f>
        <v/>
      </c>
      <c r="H68" s="90" t="str">
        <f>IF(OR(LEN('Initial dilution'!$B57)=0, LEN('Initial dilution'!$F57)=0), "", IF(LEFT(RIGHT('Initial dilution'!$F57,3),1)="5",'Initial dilution'!$F57,'Initial dilution'!$E57))</f>
        <v/>
      </c>
      <c r="I68" s="90" t="str">
        <f>IF(LEN(H68)=0,"",VLOOKUP(H68, Indices!$A:$B, 2, FALSE))</f>
        <v/>
      </c>
      <c r="J68" s="90"/>
      <c r="K68" s="90"/>
    </row>
    <row r="69" spans="1:11" x14ac:dyDescent="0.3">
      <c r="A69" s="90" t="str">
        <f>IF(LEN('Initial dilution'!$B58)&gt;0,'Initial dilution'!$B58,"")</f>
        <v/>
      </c>
      <c r="B69" s="90" t="str">
        <f>IF(LEN(TRIM('Initial dilution'!$B58))&gt;0, SUBSTITUTE(TRIM('Initial dilution'!$C58), " ", ""), "")</f>
        <v/>
      </c>
      <c r="C69" s="90" t="str">
        <f>IF(LEN('Initial dilution'!$B58)&gt;0, 'Initial dilution'!$C$3,"")</f>
        <v/>
      </c>
      <c r="D69" s="90" t="str">
        <f>IF(LEN('Initial dilution'!$B58)&gt;0, 'Initial dilution'!$A58,"")</f>
        <v/>
      </c>
      <c r="E69" s="90" t="str">
        <f>IF(LEN('Initial dilution'!$B58)&gt;0, 'Initial dilution'!$A58,"")</f>
        <v/>
      </c>
      <c r="F69" s="90" t="str">
        <f>IF(OR(LEN('Initial dilution'!$B58)=0, LEN('Initial dilution'!$E58)=0), "", IF(LEFT(RIGHT('Initial dilution'!$E58,3),1)="7",'Initial dilution'!$E58,'Initial dilution'!$F58))</f>
        <v/>
      </c>
      <c r="G69" s="90" t="str">
        <f>IF(LEN($F69)=0,"",VLOOKUP($F69, Indices!$A:$B, 2, FALSE))</f>
        <v/>
      </c>
      <c r="H69" s="90" t="str">
        <f>IF(OR(LEN('Initial dilution'!$B58)=0, LEN('Initial dilution'!$F58)=0), "", IF(LEFT(RIGHT('Initial dilution'!$F58,3),1)="5",'Initial dilution'!$F58,'Initial dilution'!$E58))</f>
        <v/>
      </c>
      <c r="I69" s="90" t="str">
        <f>IF(LEN(H69)=0,"",VLOOKUP(H69, Indices!$A:$B, 2, FALSE))</f>
        <v/>
      </c>
      <c r="J69" s="90"/>
      <c r="K69" s="90"/>
    </row>
    <row r="70" spans="1:11" x14ac:dyDescent="0.3">
      <c r="A70" s="90" t="str">
        <f>IF(LEN('Initial dilution'!$B59)&gt;0,'Initial dilution'!$B59,"")</f>
        <v/>
      </c>
      <c r="B70" s="90" t="str">
        <f>IF(LEN(TRIM('Initial dilution'!$B59))&gt;0, SUBSTITUTE(TRIM('Initial dilution'!$C59), " ", ""), "")</f>
        <v/>
      </c>
      <c r="C70" s="90" t="str">
        <f>IF(LEN('Initial dilution'!$B59)&gt;0, 'Initial dilution'!$C$3,"")</f>
        <v/>
      </c>
      <c r="D70" s="90" t="str">
        <f>IF(LEN('Initial dilution'!$B59)&gt;0, 'Initial dilution'!$A59,"")</f>
        <v/>
      </c>
      <c r="E70" s="90" t="str">
        <f>IF(LEN('Initial dilution'!$B59)&gt;0, 'Initial dilution'!$A59,"")</f>
        <v/>
      </c>
      <c r="F70" s="90" t="str">
        <f>IF(OR(LEN('Initial dilution'!$B59)=0, LEN('Initial dilution'!$E59)=0), "", IF(LEFT(RIGHT('Initial dilution'!$E59,3),1)="7",'Initial dilution'!$E59,'Initial dilution'!$F59))</f>
        <v/>
      </c>
      <c r="G70" s="90" t="str">
        <f>IF(LEN($F70)=0,"",VLOOKUP($F70, Indices!$A:$B, 2, FALSE))</f>
        <v/>
      </c>
      <c r="H70" s="90" t="str">
        <f>IF(OR(LEN('Initial dilution'!$B59)=0, LEN('Initial dilution'!$F59)=0), "", IF(LEFT(RIGHT('Initial dilution'!$F59,3),1)="5",'Initial dilution'!$F59,'Initial dilution'!$E59))</f>
        <v/>
      </c>
      <c r="I70" s="90" t="str">
        <f>IF(LEN(H70)=0,"",VLOOKUP(H70, Indices!$A:$B, 2, FALSE))</f>
        <v/>
      </c>
      <c r="J70" s="90"/>
      <c r="K70" s="90"/>
    </row>
    <row r="71" spans="1:11" x14ac:dyDescent="0.3">
      <c r="A71" s="90" t="str">
        <f>IF(LEN('Initial dilution'!$B60)&gt;0,'Initial dilution'!$B60,"")</f>
        <v/>
      </c>
      <c r="B71" s="90" t="str">
        <f>IF(LEN(TRIM('Initial dilution'!$B60))&gt;0, SUBSTITUTE(TRIM('Initial dilution'!$C60), " ", ""), "")</f>
        <v/>
      </c>
      <c r="C71" s="90" t="str">
        <f>IF(LEN('Initial dilution'!$B60)&gt;0, 'Initial dilution'!$C$3,"")</f>
        <v/>
      </c>
      <c r="D71" s="90" t="str">
        <f>IF(LEN('Initial dilution'!$B60)&gt;0, 'Initial dilution'!$A60,"")</f>
        <v/>
      </c>
      <c r="E71" s="90" t="str">
        <f>IF(LEN('Initial dilution'!$B60)&gt;0, 'Initial dilution'!$A60,"")</f>
        <v/>
      </c>
      <c r="F71" s="90" t="str">
        <f>IF(OR(LEN('Initial dilution'!$B60)=0, LEN('Initial dilution'!$E60)=0), "", IF(LEFT(RIGHT('Initial dilution'!$E60,3),1)="7",'Initial dilution'!$E60,'Initial dilution'!$F60))</f>
        <v/>
      </c>
      <c r="G71" s="90" t="str">
        <f>IF(LEN($F71)=0,"",VLOOKUP($F71, Indices!$A:$B, 2, FALSE))</f>
        <v/>
      </c>
      <c r="H71" s="90" t="str">
        <f>IF(OR(LEN('Initial dilution'!$B60)=0, LEN('Initial dilution'!$F60)=0), "", IF(LEFT(RIGHT('Initial dilution'!$F60,3),1)="5",'Initial dilution'!$F60,'Initial dilution'!$E60))</f>
        <v/>
      </c>
      <c r="I71" s="90" t="str">
        <f>IF(LEN(H71)=0,"",VLOOKUP(H71, Indices!$A:$B, 2, FALSE))</f>
        <v/>
      </c>
      <c r="J71" s="90"/>
      <c r="K71" s="90"/>
    </row>
    <row r="72" spans="1:11" x14ac:dyDescent="0.3">
      <c r="A72" s="90" t="str">
        <f>IF(LEN('Initial dilution'!$B61)&gt;0,'Initial dilution'!$B61,"")</f>
        <v/>
      </c>
      <c r="B72" s="90" t="str">
        <f>IF(LEN(TRIM('Initial dilution'!$B61))&gt;0, SUBSTITUTE(TRIM('Initial dilution'!$C61), " ", ""), "")</f>
        <v/>
      </c>
      <c r="C72" s="90" t="str">
        <f>IF(LEN('Initial dilution'!$B61)&gt;0, 'Initial dilution'!$C$3,"")</f>
        <v/>
      </c>
      <c r="D72" s="90" t="str">
        <f>IF(LEN('Initial dilution'!$B61)&gt;0, 'Initial dilution'!$A61,"")</f>
        <v/>
      </c>
      <c r="E72" s="90" t="str">
        <f>IF(LEN('Initial dilution'!$B61)&gt;0, 'Initial dilution'!$A61,"")</f>
        <v/>
      </c>
      <c r="F72" s="90" t="str">
        <f>IF(OR(LEN('Initial dilution'!$B61)=0, LEN('Initial dilution'!$E61)=0), "", IF(LEFT(RIGHT('Initial dilution'!$E61,3),1)="7",'Initial dilution'!$E61,'Initial dilution'!$F61))</f>
        <v/>
      </c>
      <c r="G72" s="90" t="str">
        <f>IF(LEN($F72)=0,"",VLOOKUP($F72, Indices!$A:$B, 2, FALSE))</f>
        <v/>
      </c>
      <c r="H72" s="90" t="str">
        <f>IF(OR(LEN('Initial dilution'!$B61)=0, LEN('Initial dilution'!$F61)=0), "", IF(LEFT(RIGHT('Initial dilution'!$F61,3),1)="5",'Initial dilution'!$F61,'Initial dilution'!$E61))</f>
        <v/>
      </c>
      <c r="I72" s="90" t="str">
        <f>IF(LEN(H72)=0,"",VLOOKUP(H72, Indices!$A:$B, 2, FALSE))</f>
        <v/>
      </c>
      <c r="J72" s="90"/>
      <c r="K72" s="90"/>
    </row>
    <row r="73" spans="1:11" x14ac:dyDescent="0.3">
      <c r="A73" s="90" t="str">
        <f>IF(LEN('Initial dilution'!$B62)&gt;0,'Initial dilution'!$B62,"")</f>
        <v/>
      </c>
      <c r="B73" s="90" t="str">
        <f>IF(LEN(TRIM('Initial dilution'!$B62))&gt;0, SUBSTITUTE(TRIM('Initial dilution'!$C62), " ", ""), "")</f>
        <v/>
      </c>
      <c r="C73" s="90" t="str">
        <f>IF(LEN('Initial dilution'!$B62)&gt;0, 'Initial dilution'!$C$3,"")</f>
        <v/>
      </c>
      <c r="D73" s="90" t="str">
        <f>IF(LEN('Initial dilution'!$B62)&gt;0, 'Initial dilution'!$A62,"")</f>
        <v/>
      </c>
      <c r="E73" s="90" t="str">
        <f>IF(LEN('Initial dilution'!$B62)&gt;0, 'Initial dilution'!$A62,"")</f>
        <v/>
      </c>
      <c r="F73" s="90" t="str">
        <f>IF(OR(LEN('Initial dilution'!$B62)=0, LEN('Initial dilution'!$E62)=0), "", IF(LEFT(RIGHT('Initial dilution'!$E62,3),1)="7",'Initial dilution'!$E62,'Initial dilution'!$F62))</f>
        <v/>
      </c>
      <c r="G73" s="90" t="str">
        <f>IF(LEN($F73)=0,"",VLOOKUP($F73, Indices!$A:$B, 2, FALSE))</f>
        <v/>
      </c>
      <c r="H73" s="90" t="str">
        <f>IF(OR(LEN('Initial dilution'!$B62)=0, LEN('Initial dilution'!$F62)=0), "", IF(LEFT(RIGHT('Initial dilution'!$F62,3),1)="5",'Initial dilution'!$F62,'Initial dilution'!$E62))</f>
        <v/>
      </c>
      <c r="I73" s="90" t="str">
        <f>IF(LEN(H73)=0,"",VLOOKUP(H73, Indices!$A:$B, 2, FALSE))</f>
        <v/>
      </c>
      <c r="J73" s="90"/>
      <c r="K73" s="90"/>
    </row>
    <row r="74" spans="1:11" x14ac:dyDescent="0.3">
      <c r="A74" s="90" t="str">
        <f>IF(LEN('Initial dilution'!$B63)&gt;0,'Initial dilution'!$B63,"")</f>
        <v/>
      </c>
      <c r="B74" s="90" t="str">
        <f>IF(LEN(TRIM('Initial dilution'!$B63))&gt;0, SUBSTITUTE(TRIM('Initial dilution'!$C63), " ", ""), "")</f>
        <v/>
      </c>
      <c r="C74" s="90" t="str">
        <f>IF(LEN('Initial dilution'!$B63)&gt;0, 'Initial dilution'!$C$3,"")</f>
        <v/>
      </c>
      <c r="D74" s="90" t="str">
        <f>IF(LEN('Initial dilution'!$B63)&gt;0, 'Initial dilution'!$A63,"")</f>
        <v/>
      </c>
      <c r="E74" s="90" t="str">
        <f>IF(LEN('Initial dilution'!$B63)&gt;0, 'Initial dilution'!$A63,"")</f>
        <v/>
      </c>
      <c r="F74" s="90" t="str">
        <f>IF(OR(LEN('Initial dilution'!$B63)=0, LEN('Initial dilution'!$E63)=0), "", IF(LEFT(RIGHT('Initial dilution'!$E63,3),1)="7",'Initial dilution'!$E63,'Initial dilution'!$F63))</f>
        <v/>
      </c>
      <c r="G74" s="90" t="str">
        <f>IF(LEN($F74)=0,"",VLOOKUP($F74, Indices!$A:$B, 2, FALSE))</f>
        <v/>
      </c>
      <c r="H74" s="90" t="str">
        <f>IF(OR(LEN('Initial dilution'!$B63)=0, LEN('Initial dilution'!$F63)=0), "", IF(LEFT(RIGHT('Initial dilution'!$F63,3),1)="5",'Initial dilution'!$F63,'Initial dilution'!$E63))</f>
        <v/>
      </c>
      <c r="I74" s="90" t="str">
        <f>IF(LEN(H74)=0,"",VLOOKUP(H74, Indices!$A:$B, 2, FALSE))</f>
        <v/>
      </c>
      <c r="J74" s="90"/>
      <c r="K74" s="90"/>
    </row>
    <row r="75" spans="1:11" x14ac:dyDescent="0.3">
      <c r="A75" s="90" t="str">
        <f>IF(LEN('Initial dilution'!$B64)&gt;0,'Initial dilution'!$B64,"")</f>
        <v/>
      </c>
      <c r="B75" s="90" t="str">
        <f>IF(LEN(TRIM('Initial dilution'!$B64))&gt;0, SUBSTITUTE(TRIM('Initial dilution'!$C64), " ", ""), "")</f>
        <v/>
      </c>
      <c r="C75" s="90" t="str">
        <f>IF(LEN('Initial dilution'!$B64)&gt;0, 'Initial dilution'!$C$3,"")</f>
        <v/>
      </c>
      <c r="D75" s="90" t="str">
        <f>IF(LEN('Initial dilution'!$B64)&gt;0, 'Initial dilution'!$A64,"")</f>
        <v/>
      </c>
      <c r="E75" s="90" t="str">
        <f>IF(LEN('Initial dilution'!$B64)&gt;0, 'Initial dilution'!$A64,"")</f>
        <v/>
      </c>
      <c r="F75" s="90" t="str">
        <f>IF(OR(LEN('Initial dilution'!$B64)=0, LEN('Initial dilution'!$E64)=0), "", IF(LEFT(RIGHT('Initial dilution'!$E64,3),1)="7",'Initial dilution'!$E64,'Initial dilution'!$F64))</f>
        <v/>
      </c>
      <c r="G75" s="90" t="str">
        <f>IF(LEN($F75)=0,"",VLOOKUP($F75, Indices!$A:$B, 2, FALSE))</f>
        <v/>
      </c>
      <c r="H75" s="90" t="str">
        <f>IF(OR(LEN('Initial dilution'!$B64)=0, LEN('Initial dilution'!$F64)=0), "", IF(LEFT(RIGHT('Initial dilution'!$F64,3),1)="5",'Initial dilution'!$F64,'Initial dilution'!$E64))</f>
        <v/>
      </c>
      <c r="I75" s="90" t="str">
        <f>IF(LEN(H75)=0,"",VLOOKUP(H75, Indices!$A:$B, 2, FALSE))</f>
        <v/>
      </c>
      <c r="J75" s="90"/>
      <c r="K75" s="90"/>
    </row>
    <row r="76" spans="1:11" x14ac:dyDescent="0.3">
      <c r="A76" s="90" t="str">
        <f>IF(LEN('Initial dilution'!$B65)&gt;0,'Initial dilution'!$B65,"")</f>
        <v/>
      </c>
      <c r="B76" s="90" t="str">
        <f>IF(LEN(TRIM('Initial dilution'!$B65))&gt;0, SUBSTITUTE(TRIM('Initial dilution'!$C65), " ", ""), "")</f>
        <v/>
      </c>
      <c r="C76" s="90" t="str">
        <f>IF(LEN('Initial dilution'!$B65)&gt;0, 'Initial dilution'!$C$3,"")</f>
        <v/>
      </c>
      <c r="D76" s="90" t="str">
        <f>IF(LEN('Initial dilution'!$B65)&gt;0, 'Initial dilution'!$A65,"")</f>
        <v/>
      </c>
      <c r="E76" s="90" t="str">
        <f>IF(LEN('Initial dilution'!$B65)&gt;0, 'Initial dilution'!$A65,"")</f>
        <v/>
      </c>
      <c r="F76" s="90" t="str">
        <f>IF(OR(LEN('Initial dilution'!$B65)=0, LEN('Initial dilution'!$E65)=0), "", IF(LEFT(RIGHT('Initial dilution'!$E65,3),1)="7",'Initial dilution'!$E65,'Initial dilution'!$F65))</f>
        <v/>
      </c>
      <c r="G76" s="90" t="str">
        <f>IF(LEN($F76)=0,"",VLOOKUP($F76, Indices!$A:$B, 2, FALSE))</f>
        <v/>
      </c>
      <c r="H76" s="90" t="str">
        <f>IF(OR(LEN('Initial dilution'!$B65)=0, LEN('Initial dilution'!$F65)=0), "", IF(LEFT(RIGHT('Initial dilution'!$F65,3),1)="5",'Initial dilution'!$F65,'Initial dilution'!$E65))</f>
        <v/>
      </c>
      <c r="I76" s="90" t="str">
        <f>IF(LEN(H76)=0,"",VLOOKUP(H76, Indices!$A:$B, 2, FALSE))</f>
        <v/>
      </c>
      <c r="J76" s="90"/>
      <c r="K76" s="90"/>
    </row>
    <row r="77" spans="1:11" x14ac:dyDescent="0.3">
      <c r="A77" s="90" t="str">
        <f>IF(LEN('Initial dilution'!$B66)&gt;0,'Initial dilution'!$B66,"")</f>
        <v/>
      </c>
      <c r="B77" s="90" t="str">
        <f>IF(LEN(TRIM('Initial dilution'!$B66))&gt;0, SUBSTITUTE(TRIM('Initial dilution'!$C66), " ", ""), "")</f>
        <v/>
      </c>
      <c r="C77" s="90" t="str">
        <f>IF(LEN('Initial dilution'!$B66)&gt;0, 'Initial dilution'!$C$3,"")</f>
        <v/>
      </c>
      <c r="D77" s="90" t="str">
        <f>IF(LEN('Initial dilution'!$B66)&gt;0, 'Initial dilution'!$A66,"")</f>
        <v/>
      </c>
      <c r="E77" s="90" t="str">
        <f>IF(LEN('Initial dilution'!$B66)&gt;0, 'Initial dilution'!$A66,"")</f>
        <v/>
      </c>
      <c r="F77" s="90" t="str">
        <f>IF(OR(LEN('Initial dilution'!$B66)=0, LEN('Initial dilution'!$E66)=0), "", IF(LEFT(RIGHT('Initial dilution'!$E66,3),1)="7",'Initial dilution'!$E66,'Initial dilution'!$F66))</f>
        <v/>
      </c>
      <c r="G77" s="90" t="str">
        <f>IF(LEN($F77)=0,"",VLOOKUP($F77, Indices!$A:$B, 2, FALSE))</f>
        <v/>
      </c>
      <c r="H77" s="90" t="str">
        <f>IF(OR(LEN('Initial dilution'!$B66)=0, LEN('Initial dilution'!$F66)=0), "", IF(LEFT(RIGHT('Initial dilution'!$F66,3),1)="5",'Initial dilution'!$F66,'Initial dilution'!$E66))</f>
        <v/>
      </c>
      <c r="I77" s="90" t="str">
        <f>IF(LEN(H77)=0,"",VLOOKUP(H77, Indices!$A:$B, 2, FALSE))</f>
        <v/>
      </c>
      <c r="J77" s="90"/>
      <c r="K77" s="90"/>
    </row>
    <row r="78" spans="1:11" x14ac:dyDescent="0.3">
      <c r="A78" s="90" t="str">
        <f>IF(LEN('Initial dilution'!$B67)&gt;0,'Initial dilution'!$B67,"")</f>
        <v/>
      </c>
      <c r="B78" s="90" t="str">
        <f>IF(LEN(TRIM('Initial dilution'!$B67))&gt;0, SUBSTITUTE(TRIM('Initial dilution'!$C67), " ", ""), "")</f>
        <v/>
      </c>
      <c r="C78" s="90" t="str">
        <f>IF(LEN('Initial dilution'!$B67)&gt;0, 'Initial dilution'!$C$3,"")</f>
        <v/>
      </c>
      <c r="D78" s="90" t="str">
        <f>IF(LEN('Initial dilution'!$B67)&gt;0, 'Initial dilution'!$A67,"")</f>
        <v/>
      </c>
      <c r="E78" s="90" t="str">
        <f>IF(LEN('Initial dilution'!$B67)&gt;0, 'Initial dilution'!$A67,"")</f>
        <v/>
      </c>
      <c r="F78" s="90" t="str">
        <f>IF(OR(LEN('Initial dilution'!$B67)=0, LEN('Initial dilution'!$E67)=0), "", IF(LEFT(RIGHT('Initial dilution'!$E67,3),1)="7",'Initial dilution'!$E67,'Initial dilution'!$F67))</f>
        <v/>
      </c>
      <c r="G78" s="90" t="str">
        <f>IF(LEN($F78)=0,"",VLOOKUP($F78, Indices!$A:$B, 2, FALSE))</f>
        <v/>
      </c>
      <c r="H78" s="90" t="str">
        <f>IF(OR(LEN('Initial dilution'!$B67)=0, LEN('Initial dilution'!$F67)=0), "", IF(LEFT(RIGHT('Initial dilution'!$F67,3),1)="5",'Initial dilution'!$F67,'Initial dilution'!$E67))</f>
        <v/>
      </c>
      <c r="I78" s="90" t="str">
        <f>IF(LEN(H78)=0,"",VLOOKUP(H78, Indices!$A:$B, 2, FALSE))</f>
        <v/>
      </c>
      <c r="J78" s="90"/>
      <c r="K78" s="90"/>
    </row>
    <row r="79" spans="1:11" x14ac:dyDescent="0.3">
      <c r="A79" s="90" t="str">
        <f>IF(LEN('Initial dilution'!$B68)&gt;0,'Initial dilution'!$B68,"")</f>
        <v/>
      </c>
      <c r="B79" s="90" t="str">
        <f>IF(LEN(TRIM('Initial dilution'!$B68))&gt;0, SUBSTITUTE(TRIM('Initial dilution'!$C68), " ", ""), "")</f>
        <v/>
      </c>
      <c r="C79" s="90" t="str">
        <f>IF(LEN('Initial dilution'!$B68)&gt;0, 'Initial dilution'!$C$3,"")</f>
        <v/>
      </c>
      <c r="D79" s="90" t="str">
        <f>IF(LEN('Initial dilution'!$B68)&gt;0, 'Initial dilution'!$A68,"")</f>
        <v/>
      </c>
      <c r="E79" s="90" t="str">
        <f>IF(LEN('Initial dilution'!$B68)&gt;0, 'Initial dilution'!$A68,"")</f>
        <v/>
      </c>
      <c r="F79" s="90" t="str">
        <f>IF(OR(LEN('Initial dilution'!$B68)=0, LEN('Initial dilution'!$E68)=0), "", IF(LEFT(RIGHT('Initial dilution'!$E68,3),1)="7",'Initial dilution'!$E68,'Initial dilution'!$F68))</f>
        <v/>
      </c>
      <c r="G79" s="90" t="str">
        <f>IF(LEN($F79)=0,"",VLOOKUP($F79, Indices!$A:$B, 2, FALSE))</f>
        <v/>
      </c>
      <c r="H79" s="90" t="str">
        <f>IF(OR(LEN('Initial dilution'!$B68)=0, LEN('Initial dilution'!$F68)=0), "", IF(LEFT(RIGHT('Initial dilution'!$F68,3),1)="5",'Initial dilution'!$F68,'Initial dilution'!$E68))</f>
        <v/>
      </c>
      <c r="I79" s="90" t="str">
        <f>IF(LEN(H79)=0,"",VLOOKUP(H79, Indices!$A:$B, 2, FALSE))</f>
        <v/>
      </c>
      <c r="J79" s="90"/>
      <c r="K79" s="90"/>
    </row>
    <row r="80" spans="1:11" x14ac:dyDescent="0.3">
      <c r="A80" s="90" t="str">
        <f>IF(LEN('Initial dilution'!$B69)&gt;0,'Initial dilution'!$B69,"")</f>
        <v/>
      </c>
      <c r="B80" s="90" t="str">
        <f>IF(LEN(TRIM('Initial dilution'!$B69))&gt;0, SUBSTITUTE(TRIM('Initial dilution'!$C69), " ", ""), "")</f>
        <v/>
      </c>
      <c r="C80" s="90" t="str">
        <f>IF(LEN('Initial dilution'!$B69)&gt;0, 'Initial dilution'!$C$3,"")</f>
        <v/>
      </c>
      <c r="D80" s="90" t="str">
        <f>IF(LEN('Initial dilution'!$B69)&gt;0, 'Initial dilution'!$A69,"")</f>
        <v/>
      </c>
      <c r="E80" s="90" t="str">
        <f>IF(LEN('Initial dilution'!$B69)&gt;0, 'Initial dilution'!$A69,"")</f>
        <v/>
      </c>
      <c r="F80" s="90" t="str">
        <f>IF(OR(LEN('Initial dilution'!$B69)=0, LEN('Initial dilution'!$E69)=0), "", IF(LEFT(RIGHT('Initial dilution'!$E69,3),1)="7",'Initial dilution'!$E69,'Initial dilution'!$F69))</f>
        <v/>
      </c>
      <c r="G80" s="90" t="str">
        <f>IF(LEN($F80)=0,"",VLOOKUP($F80, Indices!$A:$B, 2, FALSE))</f>
        <v/>
      </c>
      <c r="H80" s="90" t="str">
        <f>IF(OR(LEN('Initial dilution'!$B69)=0, LEN('Initial dilution'!$F69)=0), "", IF(LEFT(RIGHT('Initial dilution'!$F69,3),1)="5",'Initial dilution'!$F69,'Initial dilution'!$E69))</f>
        <v/>
      </c>
      <c r="I80" s="90" t="str">
        <f>IF(LEN(H80)=0,"",VLOOKUP(H80, Indices!$A:$B, 2, FALSE))</f>
        <v/>
      </c>
      <c r="J80" s="90"/>
      <c r="K80" s="90"/>
    </row>
    <row r="81" spans="1:11" x14ac:dyDescent="0.3">
      <c r="A81" s="90" t="str">
        <f>IF(LEN('Initial dilution'!$B70)&gt;0,'Initial dilution'!$B70,"")</f>
        <v/>
      </c>
      <c r="B81" s="90" t="str">
        <f>IF(LEN(TRIM('Initial dilution'!$B70))&gt;0, SUBSTITUTE(TRIM('Initial dilution'!$C70), " ", ""), "")</f>
        <v/>
      </c>
      <c r="C81" s="90" t="str">
        <f>IF(LEN('Initial dilution'!$B70)&gt;0, 'Initial dilution'!$C$3,"")</f>
        <v/>
      </c>
      <c r="D81" s="90" t="str">
        <f>IF(LEN('Initial dilution'!$B70)&gt;0, 'Initial dilution'!$A70,"")</f>
        <v/>
      </c>
      <c r="E81" s="90" t="str">
        <f>IF(LEN('Initial dilution'!$B70)&gt;0, 'Initial dilution'!$A70,"")</f>
        <v/>
      </c>
      <c r="F81" s="90" t="str">
        <f>IF(OR(LEN('Initial dilution'!$B70)=0, LEN('Initial dilution'!$E70)=0), "", IF(LEFT(RIGHT('Initial dilution'!$E70,3),1)="7",'Initial dilution'!$E70,'Initial dilution'!$F70))</f>
        <v/>
      </c>
      <c r="G81" s="90" t="str">
        <f>IF(LEN($F81)=0,"",VLOOKUP($F81, Indices!$A:$B, 2, FALSE))</f>
        <v/>
      </c>
      <c r="H81" s="90" t="str">
        <f>IF(OR(LEN('Initial dilution'!$B70)=0, LEN('Initial dilution'!$F70)=0), "", IF(LEFT(RIGHT('Initial dilution'!$F70,3),1)="5",'Initial dilution'!$F70,'Initial dilution'!$E70))</f>
        <v/>
      </c>
      <c r="I81" s="90" t="str">
        <f>IF(LEN(H81)=0,"",VLOOKUP(H81, Indices!$A:$B, 2, FALSE))</f>
        <v/>
      </c>
      <c r="J81" s="90"/>
      <c r="K81" s="90"/>
    </row>
    <row r="82" spans="1:11" x14ac:dyDescent="0.3">
      <c r="A82" s="90" t="str">
        <f>IF(LEN('Initial dilution'!$B71)&gt;0,'Initial dilution'!$B71,"")</f>
        <v/>
      </c>
      <c r="B82" s="90" t="str">
        <f>IF(LEN(TRIM('Initial dilution'!$B71))&gt;0, SUBSTITUTE(TRIM('Initial dilution'!$C71), " ", ""), "")</f>
        <v/>
      </c>
      <c r="C82" s="90" t="str">
        <f>IF(LEN('Initial dilution'!$B71)&gt;0, 'Initial dilution'!$C$3,"")</f>
        <v/>
      </c>
      <c r="D82" s="90" t="str">
        <f>IF(LEN('Initial dilution'!$B71)&gt;0, 'Initial dilution'!$A71,"")</f>
        <v/>
      </c>
      <c r="E82" s="90" t="str">
        <f>IF(LEN('Initial dilution'!$B71)&gt;0, 'Initial dilution'!$A71,"")</f>
        <v/>
      </c>
      <c r="F82" s="90" t="str">
        <f>IF(OR(LEN('Initial dilution'!$B71)=0, LEN('Initial dilution'!$E71)=0), "", IF(LEFT(RIGHT('Initial dilution'!$E71,3),1)="7",'Initial dilution'!$E71,'Initial dilution'!$F71))</f>
        <v/>
      </c>
      <c r="G82" s="90" t="str">
        <f>IF(LEN($F82)=0,"",VLOOKUP($F82, Indices!$A:$B, 2, FALSE))</f>
        <v/>
      </c>
      <c r="H82" s="90" t="str">
        <f>IF(OR(LEN('Initial dilution'!$B71)=0, LEN('Initial dilution'!$F71)=0), "", IF(LEFT(RIGHT('Initial dilution'!$F71,3),1)="5",'Initial dilution'!$F71,'Initial dilution'!$E71))</f>
        <v/>
      </c>
      <c r="I82" s="90" t="str">
        <f>IF(LEN(H82)=0,"",VLOOKUP(H82, Indices!$A:$B, 2, FALSE))</f>
        <v/>
      </c>
      <c r="J82" s="90"/>
      <c r="K82" s="90"/>
    </row>
    <row r="83" spans="1:11" x14ac:dyDescent="0.3">
      <c r="A83" s="90" t="str">
        <f>IF(LEN('Initial dilution'!$B72)&gt;0,'Initial dilution'!$B72,"")</f>
        <v/>
      </c>
      <c r="B83" s="90" t="str">
        <f>IF(LEN(TRIM('Initial dilution'!$B72))&gt;0, SUBSTITUTE(TRIM('Initial dilution'!$C72), " ", ""), "")</f>
        <v/>
      </c>
      <c r="C83" s="90" t="str">
        <f>IF(LEN('Initial dilution'!$B72)&gt;0, 'Initial dilution'!$C$3,"")</f>
        <v/>
      </c>
      <c r="D83" s="90" t="str">
        <f>IF(LEN('Initial dilution'!$B72)&gt;0, 'Initial dilution'!$A72,"")</f>
        <v/>
      </c>
      <c r="E83" s="90" t="str">
        <f>IF(LEN('Initial dilution'!$B72)&gt;0, 'Initial dilution'!$A72,"")</f>
        <v/>
      </c>
      <c r="F83" s="90" t="str">
        <f>IF(OR(LEN('Initial dilution'!$B72)=0, LEN('Initial dilution'!$E72)=0), "", IF(LEFT(RIGHT('Initial dilution'!$E72,3),1)="7",'Initial dilution'!$E72,'Initial dilution'!$F72))</f>
        <v/>
      </c>
      <c r="G83" s="90" t="str">
        <f>IF(LEN($F83)=0,"",VLOOKUP($F83, Indices!$A:$B, 2, FALSE))</f>
        <v/>
      </c>
      <c r="H83" s="90" t="str">
        <f>IF(OR(LEN('Initial dilution'!$B72)=0, LEN('Initial dilution'!$F72)=0), "", IF(LEFT(RIGHT('Initial dilution'!$F72,3),1)="5",'Initial dilution'!$F72,'Initial dilution'!$E72))</f>
        <v/>
      </c>
      <c r="I83" s="90" t="str">
        <f>IF(LEN(H83)=0,"",VLOOKUP(H83, Indices!$A:$B, 2, FALSE))</f>
        <v/>
      </c>
      <c r="J83" s="90"/>
      <c r="K83" s="90"/>
    </row>
    <row r="84" spans="1:11" x14ac:dyDescent="0.3">
      <c r="A84" s="90" t="str">
        <f>IF(LEN('Initial dilution'!$B73)&gt;0,'Initial dilution'!$B73,"")</f>
        <v/>
      </c>
      <c r="B84" s="90" t="str">
        <f>IF(LEN(TRIM('Initial dilution'!$B73))&gt;0, SUBSTITUTE(TRIM('Initial dilution'!$C73), " ", ""), "")</f>
        <v/>
      </c>
      <c r="C84" s="90" t="str">
        <f>IF(LEN('Initial dilution'!$B73)&gt;0, 'Initial dilution'!$C$3,"")</f>
        <v/>
      </c>
      <c r="D84" s="90" t="str">
        <f>IF(LEN('Initial dilution'!$B73)&gt;0, 'Initial dilution'!$A73,"")</f>
        <v/>
      </c>
      <c r="E84" s="90" t="str">
        <f>IF(LEN('Initial dilution'!$B73)&gt;0, 'Initial dilution'!$A73,"")</f>
        <v/>
      </c>
      <c r="F84" s="90" t="str">
        <f>IF(OR(LEN('Initial dilution'!$B73)=0, LEN('Initial dilution'!$E73)=0), "", IF(LEFT(RIGHT('Initial dilution'!$E73,3),1)="7",'Initial dilution'!$E73,'Initial dilution'!$F73))</f>
        <v/>
      </c>
      <c r="G84" s="90" t="str">
        <f>IF(LEN($F84)=0,"",VLOOKUP($F84, Indices!$A:$B, 2, FALSE))</f>
        <v/>
      </c>
      <c r="H84" s="90" t="str">
        <f>IF(OR(LEN('Initial dilution'!$B73)=0, LEN('Initial dilution'!$F73)=0), "", IF(LEFT(RIGHT('Initial dilution'!$F73,3),1)="5",'Initial dilution'!$F73,'Initial dilution'!$E73))</f>
        <v/>
      </c>
      <c r="I84" s="90" t="str">
        <f>IF(LEN(H84)=0,"",VLOOKUP(H84, Indices!$A:$B, 2, FALSE))</f>
        <v/>
      </c>
      <c r="J84" s="90"/>
      <c r="K84" s="90"/>
    </row>
    <row r="85" spans="1:11" x14ac:dyDescent="0.3">
      <c r="A85" s="90" t="str">
        <f>IF(LEN('Initial dilution'!$B74)&gt;0,'Initial dilution'!$B74,"")</f>
        <v/>
      </c>
      <c r="B85" s="90" t="str">
        <f>IF(LEN(TRIM('Initial dilution'!$B74))&gt;0, SUBSTITUTE(TRIM('Initial dilution'!$C74), " ", ""), "")</f>
        <v/>
      </c>
      <c r="C85" s="90" t="str">
        <f>IF(LEN('Initial dilution'!$B74)&gt;0, 'Initial dilution'!$C$3,"")</f>
        <v/>
      </c>
      <c r="D85" s="90" t="str">
        <f>IF(LEN('Initial dilution'!$B74)&gt;0, 'Initial dilution'!$A74,"")</f>
        <v/>
      </c>
      <c r="E85" s="90" t="str">
        <f>IF(LEN('Initial dilution'!$B74)&gt;0, 'Initial dilution'!$A74,"")</f>
        <v/>
      </c>
      <c r="F85" s="90" t="str">
        <f>IF(OR(LEN('Initial dilution'!$B74)=0, LEN('Initial dilution'!$E74)=0), "", IF(LEFT(RIGHT('Initial dilution'!$E74,3),1)="7",'Initial dilution'!$E74,'Initial dilution'!$F74))</f>
        <v/>
      </c>
      <c r="G85" s="90" t="str">
        <f>IF(LEN($F85)=0,"",VLOOKUP($F85, Indices!$A:$B, 2, FALSE))</f>
        <v/>
      </c>
      <c r="H85" s="90" t="str">
        <f>IF(OR(LEN('Initial dilution'!$B74)=0, LEN('Initial dilution'!$F74)=0), "", IF(LEFT(RIGHT('Initial dilution'!$F74,3),1)="5",'Initial dilution'!$F74,'Initial dilution'!$E74))</f>
        <v/>
      </c>
      <c r="I85" s="90" t="str">
        <f>IF(LEN(H85)=0,"",VLOOKUP(H85, Indices!$A:$B, 2, FALSE))</f>
        <v/>
      </c>
      <c r="J85" s="90"/>
      <c r="K85" s="90"/>
    </row>
    <row r="86" spans="1:11" x14ac:dyDescent="0.3">
      <c r="A86" s="90" t="str">
        <f>IF(LEN('Initial dilution'!$B75)&gt;0,'Initial dilution'!$B75,"")</f>
        <v/>
      </c>
      <c r="B86" s="90" t="str">
        <f>IF(LEN(TRIM('Initial dilution'!$B75))&gt;0, SUBSTITUTE(TRIM('Initial dilution'!$C75), " ", ""), "")</f>
        <v/>
      </c>
      <c r="C86" s="90" t="str">
        <f>IF(LEN('Initial dilution'!$B75)&gt;0, 'Initial dilution'!$C$3,"")</f>
        <v/>
      </c>
      <c r="D86" s="90" t="str">
        <f>IF(LEN('Initial dilution'!$B75)&gt;0, 'Initial dilution'!$A75,"")</f>
        <v/>
      </c>
      <c r="E86" s="90" t="str">
        <f>IF(LEN('Initial dilution'!$B75)&gt;0, 'Initial dilution'!$A75,"")</f>
        <v/>
      </c>
      <c r="F86" s="90" t="str">
        <f>IF(OR(LEN('Initial dilution'!$B75)=0, LEN('Initial dilution'!$E75)=0), "", IF(LEFT(RIGHT('Initial dilution'!$E75,3),1)="7",'Initial dilution'!$E75,'Initial dilution'!$F75))</f>
        <v/>
      </c>
      <c r="G86" s="90" t="str">
        <f>IF(LEN($F86)=0,"",VLOOKUP($F86, Indices!$A:$B, 2, FALSE))</f>
        <v/>
      </c>
      <c r="H86" s="90" t="str">
        <f>IF(OR(LEN('Initial dilution'!$B75)=0, LEN('Initial dilution'!$F75)=0), "", IF(LEFT(RIGHT('Initial dilution'!$F75,3),1)="5",'Initial dilution'!$F75,'Initial dilution'!$E75))</f>
        <v/>
      </c>
      <c r="I86" s="90" t="str">
        <f>IF(LEN(H86)=0,"",VLOOKUP(H86, Indices!$A:$B, 2, FALSE))</f>
        <v/>
      </c>
      <c r="J86" s="90"/>
      <c r="K86" s="90"/>
    </row>
    <row r="87" spans="1:11" x14ac:dyDescent="0.3">
      <c r="A87" s="90" t="str">
        <f>IF(LEN('Initial dilution'!$B76)&gt;0,'Initial dilution'!$B76,"")</f>
        <v/>
      </c>
      <c r="B87" s="90" t="str">
        <f>IF(LEN(TRIM('Initial dilution'!$B76))&gt;0, SUBSTITUTE(TRIM('Initial dilution'!$C76), " ", ""), "")</f>
        <v/>
      </c>
      <c r="C87" s="90" t="str">
        <f>IF(LEN('Initial dilution'!$B76)&gt;0, 'Initial dilution'!$C$3,"")</f>
        <v/>
      </c>
      <c r="D87" s="90" t="str">
        <f>IF(LEN('Initial dilution'!$B76)&gt;0, 'Initial dilution'!$A76,"")</f>
        <v/>
      </c>
      <c r="E87" s="90" t="str">
        <f>IF(LEN('Initial dilution'!$B76)&gt;0, 'Initial dilution'!$A76,"")</f>
        <v/>
      </c>
      <c r="F87" s="90" t="str">
        <f>IF(OR(LEN('Initial dilution'!$B76)=0, LEN('Initial dilution'!$E76)=0), "", IF(LEFT(RIGHT('Initial dilution'!$E76,3),1)="7",'Initial dilution'!$E76,'Initial dilution'!$F76))</f>
        <v/>
      </c>
      <c r="G87" s="90" t="str">
        <f>IF(LEN($F87)=0,"",VLOOKUP($F87, Indices!$A:$B, 2, FALSE))</f>
        <v/>
      </c>
      <c r="H87" s="90" t="str">
        <f>IF(OR(LEN('Initial dilution'!$B76)=0, LEN('Initial dilution'!$F76)=0), "", IF(LEFT(RIGHT('Initial dilution'!$F76,3),1)="5",'Initial dilution'!$F76,'Initial dilution'!$E76))</f>
        <v/>
      </c>
      <c r="I87" s="90" t="str">
        <f>IF(LEN(H87)=0,"",VLOOKUP(H87, Indices!$A:$B, 2, FALSE))</f>
        <v/>
      </c>
      <c r="J87" s="90"/>
      <c r="K87" s="90"/>
    </row>
    <row r="88" spans="1:11" x14ac:dyDescent="0.3">
      <c r="A88" s="90" t="str">
        <f>IF(LEN('Initial dilution'!$B77)&gt;0,'Initial dilution'!$B77,"")</f>
        <v/>
      </c>
      <c r="B88" s="90" t="str">
        <f>IF(LEN(TRIM('Initial dilution'!$B77))&gt;0, SUBSTITUTE(TRIM('Initial dilution'!$C77), " ", ""), "")</f>
        <v/>
      </c>
      <c r="C88" s="90" t="str">
        <f>IF(LEN('Initial dilution'!$B77)&gt;0, 'Initial dilution'!$C$3,"")</f>
        <v/>
      </c>
      <c r="D88" s="90" t="str">
        <f>IF(LEN('Initial dilution'!$B77)&gt;0, 'Initial dilution'!$A77,"")</f>
        <v/>
      </c>
      <c r="E88" s="90" t="str">
        <f>IF(LEN('Initial dilution'!$B77)&gt;0, 'Initial dilution'!$A77,"")</f>
        <v/>
      </c>
      <c r="F88" s="90" t="str">
        <f>IF(OR(LEN('Initial dilution'!$B77)=0, LEN('Initial dilution'!$E77)=0), "", IF(LEFT(RIGHT('Initial dilution'!$E77,3),1)="7",'Initial dilution'!$E77,'Initial dilution'!$F77))</f>
        <v/>
      </c>
      <c r="G88" s="90" t="str">
        <f>IF(LEN($F88)=0,"",VLOOKUP($F88, Indices!$A:$B, 2, FALSE))</f>
        <v/>
      </c>
      <c r="H88" s="90" t="str">
        <f>IF(OR(LEN('Initial dilution'!$B77)=0, LEN('Initial dilution'!$F77)=0), "", IF(LEFT(RIGHT('Initial dilution'!$F77,3),1)="5",'Initial dilution'!$F77,'Initial dilution'!$E77))</f>
        <v/>
      </c>
      <c r="I88" s="90" t="str">
        <f>IF(LEN(H88)=0,"",VLOOKUP(H88, Indices!$A:$B, 2, FALSE))</f>
        <v/>
      </c>
      <c r="J88" s="90"/>
      <c r="K88" s="90"/>
    </row>
    <row r="89" spans="1:11" x14ac:dyDescent="0.3">
      <c r="A89" s="90" t="str">
        <f>IF(LEN('Initial dilution'!$B78)&gt;0,'Initial dilution'!$B78,"")</f>
        <v/>
      </c>
      <c r="B89" s="90" t="str">
        <f>IF(LEN(TRIM('Initial dilution'!$B78))&gt;0, SUBSTITUTE(TRIM('Initial dilution'!$C78), " ", ""), "")</f>
        <v/>
      </c>
      <c r="C89" s="90" t="str">
        <f>IF(LEN('Initial dilution'!$B78)&gt;0, 'Initial dilution'!$C$3,"")</f>
        <v/>
      </c>
      <c r="D89" s="90" t="str">
        <f>IF(LEN('Initial dilution'!$B78)&gt;0, 'Initial dilution'!$A78,"")</f>
        <v/>
      </c>
      <c r="E89" s="90" t="str">
        <f>IF(LEN('Initial dilution'!$B78)&gt;0, 'Initial dilution'!$A78,"")</f>
        <v/>
      </c>
      <c r="F89" s="90" t="str">
        <f>IF(OR(LEN('Initial dilution'!$B78)=0, LEN('Initial dilution'!$E78)=0), "", IF(LEFT(RIGHT('Initial dilution'!$E78,3),1)="7",'Initial dilution'!$E78,'Initial dilution'!$F78))</f>
        <v/>
      </c>
      <c r="G89" s="90" t="str">
        <f>IF(LEN($F89)=0,"",VLOOKUP($F89, Indices!$A:$B, 2, FALSE))</f>
        <v/>
      </c>
      <c r="H89" s="90" t="str">
        <f>IF(OR(LEN('Initial dilution'!$B78)=0, LEN('Initial dilution'!$F78)=0), "", IF(LEFT(RIGHT('Initial dilution'!$F78,3),1)="5",'Initial dilution'!$F78,'Initial dilution'!$E78))</f>
        <v/>
      </c>
      <c r="I89" s="90" t="str">
        <f>IF(LEN(H89)=0,"",VLOOKUP(H89, Indices!$A:$B, 2, FALSE))</f>
        <v/>
      </c>
      <c r="J89" s="90"/>
      <c r="K89" s="90"/>
    </row>
    <row r="90" spans="1:11" x14ac:dyDescent="0.3">
      <c r="A90" s="90" t="str">
        <f>IF(LEN('Initial dilution'!$B79)&gt;0,'Initial dilution'!$B79,"")</f>
        <v/>
      </c>
      <c r="B90" s="90" t="str">
        <f>IF(LEN(TRIM('Initial dilution'!$B79))&gt;0, SUBSTITUTE(TRIM('Initial dilution'!$C79), " ", ""), "")</f>
        <v/>
      </c>
      <c r="C90" s="90" t="str">
        <f>IF(LEN('Initial dilution'!$B79)&gt;0, 'Initial dilution'!$C$3,"")</f>
        <v/>
      </c>
      <c r="D90" s="90" t="str">
        <f>IF(LEN('Initial dilution'!$B79)&gt;0, 'Initial dilution'!$A79,"")</f>
        <v/>
      </c>
      <c r="E90" s="90" t="str">
        <f>IF(LEN('Initial dilution'!$B79)&gt;0, 'Initial dilution'!$A79,"")</f>
        <v/>
      </c>
      <c r="F90" s="90" t="str">
        <f>IF(OR(LEN('Initial dilution'!$B79)=0, LEN('Initial dilution'!$E79)=0), "", IF(LEFT(RIGHT('Initial dilution'!$E79,3),1)="7",'Initial dilution'!$E79,'Initial dilution'!$F79))</f>
        <v/>
      </c>
      <c r="G90" s="90" t="str">
        <f>IF(LEN($F90)=0,"",VLOOKUP($F90, Indices!$A:$B, 2, FALSE))</f>
        <v/>
      </c>
      <c r="H90" s="90" t="str">
        <f>IF(OR(LEN('Initial dilution'!$B79)=0, LEN('Initial dilution'!$F79)=0), "", IF(LEFT(RIGHT('Initial dilution'!$F79,3),1)="5",'Initial dilution'!$F79,'Initial dilution'!$E79))</f>
        <v/>
      </c>
      <c r="I90" s="90" t="str">
        <f>IF(LEN(H90)=0,"",VLOOKUP(H90, Indices!$A:$B, 2, FALSE))</f>
        <v/>
      </c>
      <c r="J90" s="90"/>
      <c r="K90" s="90"/>
    </row>
    <row r="91" spans="1:11" x14ac:dyDescent="0.3">
      <c r="A91" s="90" t="str">
        <f>IF(LEN('Initial dilution'!$B80)&gt;0,'Initial dilution'!$B80,"")</f>
        <v/>
      </c>
      <c r="B91" s="90" t="str">
        <f>IF(LEN(TRIM('Initial dilution'!$B80))&gt;0, SUBSTITUTE(TRIM('Initial dilution'!$C80), " ", ""), "")</f>
        <v/>
      </c>
      <c r="C91" s="90" t="str">
        <f>IF(LEN('Initial dilution'!$B80)&gt;0, 'Initial dilution'!$C$3,"")</f>
        <v/>
      </c>
      <c r="D91" s="90" t="str">
        <f>IF(LEN('Initial dilution'!$B80)&gt;0, 'Initial dilution'!$A80,"")</f>
        <v/>
      </c>
      <c r="E91" s="90" t="str">
        <f>IF(LEN('Initial dilution'!$B80)&gt;0, 'Initial dilution'!$A80,"")</f>
        <v/>
      </c>
      <c r="F91" s="90" t="str">
        <f>IF(OR(LEN('Initial dilution'!$B80)=0, LEN('Initial dilution'!$E80)=0), "", IF(LEFT(RIGHT('Initial dilution'!$E80,3),1)="7",'Initial dilution'!$E80,'Initial dilution'!$F80))</f>
        <v/>
      </c>
      <c r="G91" s="90" t="str">
        <f>IF(LEN($F91)=0,"",VLOOKUP($F91, Indices!$A:$B, 2, FALSE))</f>
        <v/>
      </c>
      <c r="H91" s="90" t="str">
        <f>IF(OR(LEN('Initial dilution'!$B80)=0, LEN('Initial dilution'!$F80)=0), "", IF(LEFT(RIGHT('Initial dilution'!$F80,3),1)="5",'Initial dilution'!$F80,'Initial dilution'!$E80))</f>
        <v/>
      </c>
      <c r="I91" s="90" t="str">
        <f>IF(LEN(H91)=0,"",VLOOKUP(H91, Indices!$A:$B, 2, FALSE))</f>
        <v/>
      </c>
      <c r="J91" s="90"/>
      <c r="K91" s="90"/>
    </row>
    <row r="92" spans="1:11" x14ac:dyDescent="0.3">
      <c r="A92" s="90" t="str">
        <f>IF(LEN('Initial dilution'!$B81)&gt;0,'Initial dilution'!$B81,"")</f>
        <v/>
      </c>
      <c r="B92" s="90" t="str">
        <f>IF(LEN(TRIM('Initial dilution'!$B81))&gt;0, SUBSTITUTE(TRIM('Initial dilution'!$C81), " ", ""), "")</f>
        <v/>
      </c>
      <c r="C92" s="90" t="str">
        <f>IF(LEN('Initial dilution'!$B81)&gt;0, 'Initial dilution'!$C$3,"")</f>
        <v/>
      </c>
      <c r="D92" s="90" t="str">
        <f>IF(LEN('Initial dilution'!$B81)&gt;0, 'Initial dilution'!$A81,"")</f>
        <v/>
      </c>
      <c r="E92" s="90" t="str">
        <f>IF(LEN('Initial dilution'!$B81)&gt;0, 'Initial dilution'!$A81,"")</f>
        <v/>
      </c>
      <c r="F92" s="90" t="str">
        <f>IF(OR(LEN('Initial dilution'!$B81)=0, LEN('Initial dilution'!$E81)=0), "", IF(LEFT(RIGHT('Initial dilution'!$E81,3),1)="7",'Initial dilution'!$E81,'Initial dilution'!$F81))</f>
        <v/>
      </c>
      <c r="G92" s="90" t="str">
        <f>IF(LEN($F92)=0,"",VLOOKUP($F92, Indices!$A:$B, 2, FALSE))</f>
        <v/>
      </c>
      <c r="H92" s="90" t="str">
        <f>IF(OR(LEN('Initial dilution'!$B81)=0, LEN('Initial dilution'!$F81)=0), "", IF(LEFT(RIGHT('Initial dilution'!$F81,3),1)="5",'Initial dilution'!$F81,'Initial dilution'!$E81))</f>
        <v/>
      </c>
      <c r="I92" s="90" t="str">
        <f>IF(LEN(H92)=0,"",VLOOKUP(H92, Indices!$A:$B, 2, FALSE))</f>
        <v/>
      </c>
      <c r="J92" s="90"/>
      <c r="K92" s="90"/>
    </row>
    <row r="93" spans="1:11" x14ac:dyDescent="0.3">
      <c r="A93" s="90" t="str">
        <f>IF(LEN('Initial dilution'!$B82)&gt;0,'Initial dilution'!$B82,"")</f>
        <v/>
      </c>
      <c r="B93" s="90" t="str">
        <f>IF(LEN(TRIM('Initial dilution'!$B82))&gt;0, SUBSTITUTE(TRIM('Initial dilution'!$C82), " ", ""), "")</f>
        <v/>
      </c>
      <c r="C93" s="90" t="str">
        <f>IF(LEN('Initial dilution'!$B82)&gt;0, 'Initial dilution'!$C$3,"")</f>
        <v/>
      </c>
      <c r="D93" s="90" t="str">
        <f>IF(LEN('Initial dilution'!$B82)&gt;0, 'Initial dilution'!$A82,"")</f>
        <v/>
      </c>
      <c r="E93" s="90" t="str">
        <f>IF(LEN('Initial dilution'!$B82)&gt;0, 'Initial dilution'!$A82,"")</f>
        <v/>
      </c>
      <c r="F93" s="90" t="str">
        <f>IF(OR(LEN('Initial dilution'!$B82)=0, LEN('Initial dilution'!$E82)=0), "", IF(LEFT(RIGHT('Initial dilution'!$E82,3),1)="7",'Initial dilution'!$E82,'Initial dilution'!$F82))</f>
        <v/>
      </c>
      <c r="G93" s="90" t="str">
        <f>IF(LEN($F93)=0,"",VLOOKUP($F93, Indices!$A:$B, 2, FALSE))</f>
        <v/>
      </c>
      <c r="H93" s="90" t="str">
        <f>IF(OR(LEN('Initial dilution'!$B82)=0, LEN('Initial dilution'!$F82)=0), "", IF(LEFT(RIGHT('Initial dilution'!$F82,3),1)="5",'Initial dilution'!$F82,'Initial dilution'!$E82))</f>
        <v/>
      </c>
      <c r="I93" s="90" t="str">
        <f>IF(LEN(H93)=0,"",VLOOKUP(H93, Indices!$A:$B, 2, FALSE))</f>
        <v/>
      </c>
      <c r="J93" s="90"/>
      <c r="K93" s="90"/>
    </row>
    <row r="94" spans="1:11" x14ac:dyDescent="0.3">
      <c r="A94" s="90" t="str">
        <f>IF(LEN('Initial dilution'!$B83)&gt;0,'Initial dilution'!$B83,"")</f>
        <v/>
      </c>
      <c r="B94" s="90" t="str">
        <f>IF(LEN(TRIM('Initial dilution'!$B83))&gt;0, SUBSTITUTE(TRIM('Initial dilution'!$C83), " ", ""), "")</f>
        <v/>
      </c>
      <c r="C94" s="90" t="str">
        <f>IF(LEN('Initial dilution'!$B83)&gt;0, 'Initial dilution'!$C$3,"")</f>
        <v/>
      </c>
      <c r="D94" s="90" t="str">
        <f>IF(LEN('Initial dilution'!$B83)&gt;0, 'Initial dilution'!$A83,"")</f>
        <v/>
      </c>
      <c r="E94" s="90" t="str">
        <f>IF(LEN('Initial dilution'!$B83)&gt;0, 'Initial dilution'!$A83,"")</f>
        <v/>
      </c>
      <c r="F94" s="90" t="str">
        <f>IF(OR(LEN('Initial dilution'!$B83)=0, LEN('Initial dilution'!$E83)=0), "", IF(LEFT(RIGHT('Initial dilution'!$E83,3),1)="7",'Initial dilution'!$E83,'Initial dilution'!$F83))</f>
        <v/>
      </c>
      <c r="G94" s="90" t="str">
        <f>IF(LEN($F94)=0,"",VLOOKUP($F94, Indices!$A:$B, 2, FALSE))</f>
        <v/>
      </c>
      <c r="H94" s="90" t="str">
        <f>IF(OR(LEN('Initial dilution'!$B83)=0, LEN('Initial dilution'!$F83)=0), "", IF(LEFT(RIGHT('Initial dilution'!$F83,3),1)="5",'Initial dilution'!$F83,'Initial dilution'!$E83))</f>
        <v/>
      </c>
      <c r="I94" s="90" t="str">
        <f>IF(LEN(H94)=0,"",VLOOKUP(H94, Indices!$A:$B, 2, FALSE))</f>
        <v/>
      </c>
      <c r="J94" s="90"/>
      <c r="K94" s="90"/>
    </row>
    <row r="95" spans="1:11" x14ac:dyDescent="0.3">
      <c r="A95" s="90" t="str">
        <f>IF(LEN('Initial dilution'!$B84)&gt;0,'Initial dilution'!$B84,"")</f>
        <v/>
      </c>
      <c r="B95" s="90" t="str">
        <f>IF(LEN(TRIM('Initial dilution'!$B84))&gt;0, SUBSTITUTE(TRIM('Initial dilution'!$C84), " ", ""), "")</f>
        <v/>
      </c>
      <c r="C95" s="90" t="str">
        <f>IF(LEN('Initial dilution'!$B84)&gt;0, 'Initial dilution'!$C$3,"")</f>
        <v/>
      </c>
      <c r="D95" s="90" t="str">
        <f>IF(LEN('Initial dilution'!$B84)&gt;0, 'Initial dilution'!$A84,"")</f>
        <v/>
      </c>
      <c r="E95" s="90" t="str">
        <f>IF(LEN('Initial dilution'!$B84)&gt;0, 'Initial dilution'!$A84,"")</f>
        <v/>
      </c>
      <c r="F95" s="90" t="str">
        <f>IF(OR(LEN('Initial dilution'!$B84)=0, LEN('Initial dilution'!$E84)=0), "", IF(LEFT(RIGHT('Initial dilution'!$E84,3),1)="7",'Initial dilution'!$E84,'Initial dilution'!$F84))</f>
        <v/>
      </c>
      <c r="G95" s="90" t="str">
        <f>IF(LEN($F95)=0,"",VLOOKUP($F95, Indices!$A:$B, 2, FALSE))</f>
        <v/>
      </c>
      <c r="H95" s="90" t="str">
        <f>IF(OR(LEN('Initial dilution'!$B84)=0, LEN('Initial dilution'!$F84)=0), "", IF(LEFT(RIGHT('Initial dilution'!$F84,3),1)="5",'Initial dilution'!$F84,'Initial dilution'!$E84))</f>
        <v/>
      </c>
      <c r="I95" s="90" t="str">
        <f>IF(LEN(H95)=0,"",VLOOKUP(H95, Indices!$A:$B, 2, FALSE))</f>
        <v/>
      </c>
      <c r="J95" s="90"/>
      <c r="K95" s="90"/>
    </row>
    <row r="96" spans="1:11" x14ac:dyDescent="0.3">
      <c r="A96" s="90" t="str">
        <f>IF(LEN('Initial dilution'!$B85)&gt;0,'Initial dilution'!$B85,"")</f>
        <v/>
      </c>
      <c r="B96" s="90" t="str">
        <f>IF(LEN(TRIM('Initial dilution'!$B85))&gt;0, SUBSTITUTE(TRIM('Initial dilution'!$C85), " ", ""), "")</f>
        <v/>
      </c>
      <c r="C96" s="90" t="str">
        <f>IF(LEN('Initial dilution'!$B85)&gt;0, 'Initial dilution'!$C$3,"")</f>
        <v/>
      </c>
      <c r="D96" s="90" t="str">
        <f>IF(LEN('Initial dilution'!$B85)&gt;0, 'Initial dilution'!$A85,"")</f>
        <v/>
      </c>
      <c r="E96" s="90" t="str">
        <f>IF(LEN('Initial dilution'!$B85)&gt;0, 'Initial dilution'!$A85,"")</f>
        <v/>
      </c>
      <c r="F96" s="90" t="str">
        <f>IF(OR(LEN('Initial dilution'!$B85)=0, LEN('Initial dilution'!$E85)=0), "", IF(LEFT(RIGHT('Initial dilution'!$E85,3),1)="7",'Initial dilution'!$E85,'Initial dilution'!$F85))</f>
        <v/>
      </c>
      <c r="G96" s="90" t="str">
        <f>IF(LEN($F96)=0,"",VLOOKUP($F96, Indices!$A:$B, 2, FALSE))</f>
        <v/>
      </c>
      <c r="H96" s="90" t="str">
        <f>IF(OR(LEN('Initial dilution'!$B85)=0, LEN('Initial dilution'!$F85)=0), "", IF(LEFT(RIGHT('Initial dilution'!$F85,3),1)="5",'Initial dilution'!$F85,'Initial dilution'!$E85))</f>
        <v/>
      </c>
      <c r="I96" s="90" t="str">
        <f>IF(LEN(H96)=0,"",VLOOKUP(H96, Indices!$A:$B, 2, FALSE))</f>
        <v/>
      </c>
      <c r="J96" s="90"/>
      <c r="K96" s="90"/>
    </row>
    <row r="97" spans="1:11" x14ac:dyDescent="0.3">
      <c r="A97" s="90" t="str">
        <f>IF(LEN('Initial dilution'!$B86)&gt;0,'Initial dilution'!$B86,"")</f>
        <v/>
      </c>
      <c r="B97" s="90" t="str">
        <f>IF(LEN(TRIM('Initial dilution'!$B86))&gt;0, SUBSTITUTE(TRIM('Initial dilution'!$C86), " ", ""), "")</f>
        <v/>
      </c>
      <c r="C97" s="90" t="str">
        <f>IF(LEN('Initial dilution'!$B86)&gt;0, 'Initial dilution'!$C$3,"")</f>
        <v/>
      </c>
      <c r="D97" s="90" t="str">
        <f>IF(LEN('Initial dilution'!$B86)&gt;0, 'Initial dilution'!$A86,"")</f>
        <v/>
      </c>
      <c r="E97" s="90" t="str">
        <f>IF(LEN('Initial dilution'!$B86)&gt;0, 'Initial dilution'!$A86,"")</f>
        <v/>
      </c>
      <c r="F97" s="90" t="str">
        <f>IF(OR(LEN('Initial dilution'!$B86)=0, LEN('Initial dilution'!$E86)=0), "", IF(LEFT(RIGHT('Initial dilution'!$E86,3),1)="7",'Initial dilution'!$E86,'Initial dilution'!$F86))</f>
        <v/>
      </c>
      <c r="G97" s="90" t="str">
        <f>IF(LEN($F97)=0,"",VLOOKUP($F97, Indices!$A:$B, 2, FALSE))</f>
        <v/>
      </c>
      <c r="H97" s="90" t="str">
        <f>IF(OR(LEN('Initial dilution'!$B86)=0, LEN('Initial dilution'!$F86)=0), "", IF(LEFT(RIGHT('Initial dilution'!$F86,3),1)="5",'Initial dilution'!$F86,'Initial dilution'!$E86))</f>
        <v/>
      </c>
      <c r="I97" s="90" t="str">
        <f>IF(LEN(H97)=0,"",VLOOKUP(H97, Indices!$A:$B, 2, FALSE))</f>
        <v/>
      </c>
      <c r="J97" s="90"/>
      <c r="K97" s="90"/>
    </row>
    <row r="98" spans="1:11" x14ac:dyDescent="0.3">
      <c r="A98" s="90" t="str">
        <f>IF(LEN('Initial dilution'!$B87)&gt;0,'Initial dilution'!$B87,"")</f>
        <v/>
      </c>
      <c r="B98" s="90" t="str">
        <f>IF(LEN(TRIM('Initial dilution'!$B87))&gt;0, SUBSTITUTE(TRIM('Initial dilution'!$C87), " ", ""), "")</f>
        <v/>
      </c>
      <c r="C98" s="90" t="str">
        <f>IF(LEN('Initial dilution'!$B87)&gt;0, 'Initial dilution'!$C$3,"")</f>
        <v/>
      </c>
      <c r="D98" s="90" t="str">
        <f>IF(LEN('Initial dilution'!$B87)&gt;0, 'Initial dilution'!$A87,"")</f>
        <v/>
      </c>
      <c r="E98" s="90" t="str">
        <f>IF(LEN('Initial dilution'!$B87)&gt;0, 'Initial dilution'!$A87,"")</f>
        <v/>
      </c>
      <c r="F98" s="90" t="str">
        <f>IF(OR(LEN('Initial dilution'!$B87)=0, LEN('Initial dilution'!$E87)=0), "", IF(LEFT(RIGHT('Initial dilution'!$E87,3),1)="7",'Initial dilution'!$E87,'Initial dilution'!$F87))</f>
        <v/>
      </c>
      <c r="G98" s="90" t="str">
        <f>IF(LEN($F98)=0,"",VLOOKUP($F98, Indices!$A:$B, 2, FALSE))</f>
        <v/>
      </c>
      <c r="H98" s="90" t="str">
        <f>IF(OR(LEN('Initial dilution'!$B87)=0, LEN('Initial dilution'!$F87)=0), "", IF(LEFT(RIGHT('Initial dilution'!$F87,3),1)="5",'Initial dilution'!$F87,'Initial dilution'!$E87))</f>
        <v/>
      </c>
      <c r="I98" s="90" t="str">
        <f>IF(LEN(H98)=0,"",VLOOKUP(H98, Indices!$A:$B, 2, FALSE))</f>
        <v/>
      </c>
      <c r="J98" s="90"/>
      <c r="K98" s="90"/>
    </row>
    <row r="99" spans="1:11" x14ac:dyDescent="0.3">
      <c r="A99" s="90" t="str">
        <f>IF(LEN('Initial dilution'!$B88)&gt;0,'Initial dilution'!$B88,"")</f>
        <v/>
      </c>
      <c r="B99" s="90" t="str">
        <f>IF(LEN(TRIM('Initial dilution'!$B88))&gt;0, SUBSTITUTE(TRIM('Initial dilution'!$C88), " ", ""), "")</f>
        <v/>
      </c>
      <c r="C99" s="90" t="str">
        <f>IF(LEN('Initial dilution'!$B88)&gt;0, 'Initial dilution'!$C$3,"")</f>
        <v/>
      </c>
      <c r="D99" s="90" t="str">
        <f>IF(LEN('Initial dilution'!$B88)&gt;0, 'Initial dilution'!$A88,"")</f>
        <v/>
      </c>
      <c r="E99" s="90" t="str">
        <f>IF(LEN('Initial dilution'!$B88)&gt;0, 'Initial dilution'!$A88,"")</f>
        <v/>
      </c>
      <c r="F99" s="90" t="str">
        <f>IF(OR(LEN('Initial dilution'!$B88)=0, LEN('Initial dilution'!$E88)=0), "", IF(LEFT(RIGHT('Initial dilution'!$E88,3),1)="7",'Initial dilution'!$E88,'Initial dilution'!$F88))</f>
        <v/>
      </c>
      <c r="G99" s="90" t="str">
        <f>IF(LEN($F99)=0,"",VLOOKUP($F99, Indices!$A:$B, 2, FALSE))</f>
        <v/>
      </c>
      <c r="H99" s="90" t="str">
        <f>IF(OR(LEN('Initial dilution'!$B88)=0, LEN('Initial dilution'!$F88)=0), "", IF(LEFT(RIGHT('Initial dilution'!$F88,3),1)="5",'Initial dilution'!$F88,'Initial dilution'!$E88))</f>
        <v/>
      </c>
      <c r="I99" s="90" t="str">
        <f>IF(LEN(H99)=0,"",VLOOKUP(H99, Indices!$A:$B, 2, FALSE))</f>
        <v/>
      </c>
      <c r="J99" s="90"/>
      <c r="K99" s="90"/>
    </row>
    <row r="100" spans="1:11" x14ac:dyDescent="0.3">
      <c r="A100" s="90" t="str">
        <f>IF(LEN('Initial dilution'!$B89)&gt;0,'Initial dilution'!$B89,"")</f>
        <v/>
      </c>
      <c r="B100" s="90" t="str">
        <f>IF(LEN(TRIM('Initial dilution'!$B89))&gt;0, SUBSTITUTE(TRIM('Initial dilution'!$C89), " ", ""), "")</f>
        <v/>
      </c>
      <c r="C100" s="90" t="str">
        <f>IF(LEN('Initial dilution'!$B89)&gt;0, 'Initial dilution'!$C$3,"")</f>
        <v/>
      </c>
      <c r="D100" s="90" t="str">
        <f>IF(LEN('Initial dilution'!$B89)&gt;0, 'Initial dilution'!$A89,"")</f>
        <v/>
      </c>
      <c r="E100" s="90" t="str">
        <f>IF(LEN('Initial dilution'!$B89)&gt;0, 'Initial dilution'!$A89,"")</f>
        <v/>
      </c>
      <c r="F100" s="90" t="str">
        <f>IF(OR(LEN('Initial dilution'!$B89)=0, LEN('Initial dilution'!$E89)=0), "", IF(LEFT(RIGHT('Initial dilution'!$E89,3),1)="7",'Initial dilution'!$E89,'Initial dilution'!$F89))</f>
        <v/>
      </c>
      <c r="G100" s="90" t="str">
        <f>IF(LEN($F100)=0,"",VLOOKUP($F100, Indices!$A:$B, 2, FALSE))</f>
        <v/>
      </c>
      <c r="H100" s="90" t="str">
        <f>IF(OR(LEN('Initial dilution'!$B89)=0, LEN('Initial dilution'!$F89)=0), "", IF(LEFT(RIGHT('Initial dilution'!$F89,3),1)="5",'Initial dilution'!$F89,'Initial dilution'!$E89))</f>
        <v/>
      </c>
      <c r="I100" s="90" t="str">
        <f>IF(LEN(H100)=0,"",VLOOKUP(H100, Indices!$A:$B, 2, FALSE))</f>
        <v/>
      </c>
      <c r="J100" s="90"/>
      <c r="K100" s="90"/>
    </row>
    <row r="101" spans="1:11" x14ac:dyDescent="0.3">
      <c r="A101" s="90" t="str">
        <f>IF(LEN('Initial dilution'!$B90)&gt;0,'Initial dilution'!$B90,"")</f>
        <v/>
      </c>
      <c r="B101" s="90" t="str">
        <f>IF(LEN(TRIM('Initial dilution'!$B90))&gt;0, SUBSTITUTE(TRIM('Initial dilution'!$C90), " ", ""), "")</f>
        <v/>
      </c>
      <c r="C101" s="90" t="str">
        <f>IF(LEN('Initial dilution'!$B90)&gt;0, 'Initial dilution'!$C$3,"")</f>
        <v/>
      </c>
      <c r="D101" s="90" t="str">
        <f>IF(LEN('Initial dilution'!$B90)&gt;0, 'Initial dilution'!$A90,"")</f>
        <v/>
      </c>
      <c r="E101" s="90" t="str">
        <f>IF(LEN('Initial dilution'!$B90)&gt;0, 'Initial dilution'!$A90,"")</f>
        <v/>
      </c>
      <c r="F101" s="90" t="str">
        <f>IF(OR(LEN('Initial dilution'!$B90)=0, LEN('Initial dilution'!$E90)=0), "", IF(LEFT(RIGHT('Initial dilution'!$E90,3),1)="7",'Initial dilution'!$E90,'Initial dilution'!$F90))</f>
        <v/>
      </c>
      <c r="G101" s="90" t="str">
        <f>IF(LEN($F101)=0,"",VLOOKUP($F101, Indices!$A:$B, 2, FALSE))</f>
        <v/>
      </c>
      <c r="H101" s="90" t="str">
        <f>IF(OR(LEN('Initial dilution'!$B90)=0, LEN('Initial dilution'!$F90)=0), "", IF(LEFT(RIGHT('Initial dilution'!$F90,3),1)="5",'Initial dilution'!$F90,'Initial dilution'!$E90))</f>
        <v/>
      </c>
      <c r="I101" s="90" t="str">
        <f>IF(LEN(H101)=0,"",VLOOKUP(H101, Indices!$A:$B, 2, FALSE))</f>
        <v/>
      </c>
      <c r="J101" s="90"/>
      <c r="K101" s="90"/>
    </row>
    <row r="102" spans="1:11" x14ac:dyDescent="0.3">
      <c r="A102" s="90" t="str">
        <f>IF(LEN('Initial dilution'!$B91)&gt;0,'Initial dilution'!$B91,"")</f>
        <v/>
      </c>
      <c r="B102" s="90" t="str">
        <f>IF(LEN(TRIM('Initial dilution'!$B91))&gt;0, SUBSTITUTE(TRIM('Initial dilution'!$C91), " ", ""), "")</f>
        <v/>
      </c>
      <c r="C102" s="90" t="str">
        <f>IF(LEN('Initial dilution'!$B91)&gt;0, 'Initial dilution'!$C$3,"")</f>
        <v/>
      </c>
      <c r="D102" s="90" t="str">
        <f>IF(LEN('Initial dilution'!$B91)&gt;0, 'Initial dilution'!$A91,"")</f>
        <v/>
      </c>
      <c r="E102" s="90" t="str">
        <f>IF(LEN('Initial dilution'!$B91)&gt;0, 'Initial dilution'!$A91,"")</f>
        <v/>
      </c>
      <c r="F102" s="90" t="str">
        <f>IF(OR(LEN('Initial dilution'!$B91)=0, LEN('Initial dilution'!$E91)=0), "", IF(LEFT(RIGHT('Initial dilution'!$E91,3),1)="7",'Initial dilution'!$E91,'Initial dilution'!$F91))</f>
        <v/>
      </c>
      <c r="G102" s="90" t="str">
        <f>IF(LEN($F102)=0,"",VLOOKUP($F102, Indices!$A:$B, 2, FALSE))</f>
        <v/>
      </c>
      <c r="H102" s="90" t="str">
        <f>IF(OR(LEN('Initial dilution'!$B91)=0, LEN('Initial dilution'!$F91)=0), "", IF(LEFT(RIGHT('Initial dilution'!$F91,3),1)="5",'Initial dilution'!$F91,'Initial dilution'!$E91))</f>
        <v/>
      </c>
      <c r="I102" s="90" t="str">
        <f>IF(LEN(H102)=0,"",VLOOKUP(H102, Indices!$A:$B, 2, FALSE))</f>
        <v/>
      </c>
      <c r="J102" s="90"/>
      <c r="K102" s="90"/>
    </row>
    <row r="103" spans="1:11" x14ac:dyDescent="0.3">
      <c r="A103" s="90" t="str">
        <f>IF(LEN('Initial dilution'!$B92)&gt;0,'Initial dilution'!$B92,"")</f>
        <v/>
      </c>
      <c r="B103" s="90" t="str">
        <f>IF(LEN(TRIM('Initial dilution'!$B92))&gt;0, SUBSTITUTE(TRIM('Initial dilution'!$C92), " ", ""), "")</f>
        <v/>
      </c>
      <c r="C103" s="90" t="str">
        <f>IF(LEN('Initial dilution'!$B92)&gt;0, 'Initial dilution'!$C$3,"")</f>
        <v/>
      </c>
      <c r="D103" s="90" t="str">
        <f>IF(LEN('Initial dilution'!$B92)&gt;0, 'Initial dilution'!$A92,"")</f>
        <v/>
      </c>
      <c r="E103" s="90" t="str">
        <f>IF(LEN('Initial dilution'!$B92)&gt;0, 'Initial dilution'!$A92,"")</f>
        <v/>
      </c>
      <c r="F103" s="90" t="str">
        <f>IF(OR(LEN('Initial dilution'!$B92)=0, LEN('Initial dilution'!$E92)=0), "", IF(LEFT(RIGHT('Initial dilution'!$E92,3),1)="7",'Initial dilution'!$E92,'Initial dilution'!$F92))</f>
        <v/>
      </c>
      <c r="G103" s="90" t="str">
        <f>IF(LEN($F103)=0,"",VLOOKUP($F103, Indices!$A:$B, 2, FALSE))</f>
        <v/>
      </c>
      <c r="H103" s="90" t="str">
        <f>IF(OR(LEN('Initial dilution'!$B92)=0, LEN('Initial dilution'!$F92)=0), "", IF(LEFT(RIGHT('Initial dilution'!$F92,3),1)="5",'Initial dilution'!$F92,'Initial dilution'!$E92))</f>
        <v/>
      </c>
      <c r="I103" s="90" t="str">
        <f>IF(LEN(H103)=0,"",VLOOKUP(H103, Indices!$A:$B, 2, FALSE))</f>
        <v/>
      </c>
      <c r="J103" s="90"/>
      <c r="K103" s="90"/>
    </row>
    <row r="104" spans="1:11" x14ac:dyDescent="0.3">
      <c r="A104" s="90" t="str">
        <f>IF(LEN('Initial dilution'!$B93)&gt;0,'Initial dilution'!$B93,"")</f>
        <v/>
      </c>
      <c r="B104" s="90" t="str">
        <f>IF(LEN(TRIM('Initial dilution'!$B93))&gt;0, SUBSTITUTE(TRIM('Initial dilution'!$C93), " ", ""), "")</f>
        <v/>
      </c>
      <c r="C104" s="90" t="str">
        <f>IF(LEN('Initial dilution'!$B93)&gt;0, 'Initial dilution'!$C$3,"")</f>
        <v/>
      </c>
      <c r="D104" s="90" t="str">
        <f>IF(LEN('Initial dilution'!$B93)&gt;0, 'Initial dilution'!$A93,"")</f>
        <v/>
      </c>
      <c r="E104" s="90" t="str">
        <f>IF(LEN('Initial dilution'!$B93)&gt;0, 'Initial dilution'!$A93,"")</f>
        <v/>
      </c>
      <c r="F104" s="90" t="str">
        <f>IF(OR(LEN('Initial dilution'!$B93)=0, LEN('Initial dilution'!$E93)=0), "", IF(LEFT(RIGHT('Initial dilution'!$E93,3),1)="7",'Initial dilution'!$E93,'Initial dilution'!$F93))</f>
        <v/>
      </c>
      <c r="G104" s="90" t="str">
        <f>IF(LEN($F104)=0,"",VLOOKUP($F104, Indices!$A:$B, 2, FALSE))</f>
        <v/>
      </c>
      <c r="H104" s="90" t="str">
        <f>IF(OR(LEN('Initial dilution'!$B93)=0, LEN('Initial dilution'!$F93)=0), "", IF(LEFT(RIGHT('Initial dilution'!$F93,3),1)="5",'Initial dilution'!$F93,'Initial dilution'!$E93))</f>
        <v/>
      </c>
      <c r="I104" s="90" t="str">
        <f>IF(LEN(H104)=0,"",VLOOKUP(H104, Indices!$A:$B, 2, FALSE))</f>
        <v/>
      </c>
      <c r="J104" s="90"/>
      <c r="K104" s="90"/>
    </row>
    <row r="105" spans="1:11" x14ac:dyDescent="0.3">
      <c r="A105" s="90" t="str">
        <f>IF(LEN('Initial dilution'!$B94)&gt;0,'Initial dilution'!$B94,"")</f>
        <v/>
      </c>
      <c r="B105" s="90" t="str">
        <f>IF(LEN(TRIM('Initial dilution'!$B94))&gt;0, SUBSTITUTE(TRIM('Initial dilution'!$C94), " ", ""), "")</f>
        <v/>
      </c>
      <c r="C105" s="90" t="str">
        <f>IF(LEN('Initial dilution'!$B94)&gt;0, 'Initial dilution'!$C$3,"")</f>
        <v/>
      </c>
      <c r="D105" s="90" t="str">
        <f>IF(LEN('Initial dilution'!$B94)&gt;0, 'Initial dilution'!$A94,"")</f>
        <v/>
      </c>
      <c r="E105" s="90" t="str">
        <f>IF(LEN('Initial dilution'!$B94)&gt;0, 'Initial dilution'!$A94,"")</f>
        <v/>
      </c>
      <c r="F105" s="90" t="str">
        <f>IF(OR(LEN('Initial dilution'!$B94)=0, LEN('Initial dilution'!$E94)=0), "", IF(LEFT(RIGHT('Initial dilution'!$E94,3),1)="7",'Initial dilution'!$E94,'Initial dilution'!$F94))</f>
        <v/>
      </c>
      <c r="G105" s="90" t="str">
        <f>IF(LEN($F105)=0,"",VLOOKUP($F105, Indices!$A:$B, 2, FALSE))</f>
        <v/>
      </c>
      <c r="H105" s="90" t="str">
        <f>IF(OR(LEN('Initial dilution'!$B94)=0, LEN('Initial dilution'!$F94)=0), "", IF(LEFT(RIGHT('Initial dilution'!$F94,3),1)="5",'Initial dilution'!$F94,'Initial dilution'!$E94))</f>
        <v/>
      </c>
      <c r="I105" s="90" t="str">
        <f>IF(LEN(H105)=0,"",VLOOKUP(H105, Indices!$A:$B, 2, FALSE))</f>
        <v/>
      </c>
      <c r="J105" s="90"/>
      <c r="K105" s="90"/>
    </row>
    <row r="106" spans="1:11" x14ac:dyDescent="0.3">
      <c r="A106" s="90" t="str">
        <f>IF(LEN('Initial dilution'!$B95)&gt;0,'Initial dilution'!$B95,"")</f>
        <v/>
      </c>
      <c r="B106" s="90" t="str">
        <f>IF(LEN(TRIM('Initial dilution'!$B95))&gt;0, SUBSTITUTE(TRIM('Initial dilution'!$C95), " ", ""), "")</f>
        <v/>
      </c>
      <c r="C106" s="90" t="str">
        <f>IF(LEN('Initial dilution'!$B95)&gt;0, 'Initial dilution'!$C$3,"")</f>
        <v/>
      </c>
      <c r="D106" s="90" t="str">
        <f>IF(LEN('Initial dilution'!$B95)&gt;0, 'Initial dilution'!$A95,"")</f>
        <v/>
      </c>
      <c r="E106" s="90" t="str">
        <f>IF(LEN('Initial dilution'!$B95)&gt;0, 'Initial dilution'!$A95,"")</f>
        <v/>
      </c>
      <c r="F106" s="90" t="str">
        <f>IF(OR(LEN('Initial dilution'!$B95)=0, LEN('Initial dilution'!$E95)=0), "", IF(LEFT(RIGHT('Initial dilution'!$E95,3),1)="7",'Initial dilution'!$E95,'Initial dilution'!$F95))</f>
        <v/>
      </c>
      <c r="G106" s="90" t="str">
        <f>IF(LEN($F106)=0,"",VLOOKUP($F106, Indices!$A:$B, 2, FALSE))</f>
        <v/>
      </c>
      <c r="H106" s="90" t="str">
        <f>IF(OR(LEN('Initial dilution'!$B95)=0, LEN('Initial dilution'!$F95)=0), "", IF(LEFT(RIGHT('Initial dilution'!$F95,3),1)="5",'Initial dilution'!$F95,'Initial dilution'!$E95))</f>
        <v/>
      </c>
      <c r="I106" s="90" t="str">
        <f>IF(LEN(H106)=0,"",VLOOKUP(H106, Indices!$A:$B, 2, FALSE))</f>
        <v/>
      </c>
      <c r="J106" s="90"/>
      <c r="K106" s="90"/>
    </row>
    <row r="107" spans="1:11" x14ac:dyDescent="0.3">
      <c r="A107" s="90" t="str">
        <f>IF(LEN('Initial dilution'!$B96)&gt;0,'Initial dilution'!$B96,"")</f>
        <v/>
      </c>
      <c r="B107" s="90" t="str">
        <f>IF(LEN(TRIM('Initial dilution'!$B96))&gt;0, SUBSTITUTE(TRIM('Initial dilution'!$C96), " ", ""), "")</f>
        <v/>
      </c>
      <c r="C107" s="90" t="str">
        <f>IF(LEN('Initial dilution'!$B96)&gt;0, 'Initial dilution'!$C$3,"")</f>
        <v/>
      </c>
      <c r="D107" s="90" t="str">
        <f>IF(LEN('Initial dilution'!$B96)&gt;0, 'Initial dilution'!$A96,"")</f>
        <v/>
      </c>
      <c r="E107" s="90" t="str">
        <f>IF(LEN('Initial dilution'!$B96)&gt;0, 'Initial dilution'!$A96,"")</f>
        <v/>
      </c>
      <c r="F107" s="90" t="str">
        <f>IF(OR(LEN('Initial dilution'!$B96)=0, LEN('Initial dilution'!$E96)=0), "", IF(LEFT(RIGHT('Initial dilution'!$E96,3),1)="7",'Initial dilution'!$E96,'Initial dilution'!$F96))</f>
        <v/>
      </c>
      <c r="G107" s="90" t="str">
        <f>IF(LEN($F107)=0,"",VLOOKUP($F107, Indices!$A:$B, 2, FALSE))</f>
        <v/>
      </c>
      <c r="H107" s="90" t="str">
        <f>IF(OR(LEN('Initial dilution'!$B96)=0, LEN('Initial dilution'!$F96)=0), "", IF(LEFT(RIGHT('Initial dilution'!$F96,3),1)="5",'Initial dilution'!$F96,'Initial dilution'!$E96))</f>
        <v/>
      </c>
      <c r="I107" s="90" t="str">
        <f>IF(LEN(H107)=0,"",VLOOKUP(H107, Indices!$A:$B, 2, FALSE))</f>
        <v/>
      </c>
      <c r="J107" s="90"/>
      <c r="K107" s="90"/>
    </row>
    <row r="108" spans="1:11" x14ac:dyDescent="0.3">
      <c r="A108" s="90" t="str">
        <f>IF(LEN('Initial dilution'!$B97)&gt;0,'Initial dilution'!$B97,"")</f>
        <v/>
      </c>
      <c r="B108" s="90" t="str">
        <f>IF(LEN(TRIM('Initial dilution'!$B97))&gt;0, SUBSTITUTE(TRIM('Initial dilution'!$C97), " ", ""), "")</f>
        <v/>
      </c>
      <c r="C108" s="90" t="str">
        <f>IF(LEN('Initial dilution'!$B97)&gt;0, 'Initial dilution'!$C$3,"")</f>
        <v/>
      </c>
      <c r="D108" s="90" t="str">
        <f>IF(LEN('Initial dilution'!$B97)&gt;0, 'Initial dilution'!$A97,"")</f>
        <v/>
      </c>
      <c r="E108" s="90" t="str">
        <f>IF(LEN('Initial dilution'!$B97)&gt;0, 'Initial dilution'!$A97,"")</f>
        <v/>
      </c>
      <c r="F108" s="90" t="str">
        <f>IF(OR(LEN('Initial dilution'!$B97)=0, LEN('Initial dilution'!$E97)=0), "", IF(LEFT(RIGHT('Initial dilution'!$E97,3),1)="7",'Initial dilution'!$E97,'Initial dilution'!$F97))</f>
        <v/>
      </c>
      <c r="G108" s="90" t="str">
        <f>IF(LEN($F108)=0,"",VLOOKUP($F108, Indices!$A:$B, 2, FALSE))</f>
        <v/>
      </c>
      <c r="H108" s="90" t="str">
        <f>IF(OR(LEN('Initial dilution'!$B97)=0, LEN('Initial dilution'!$F97)=0), "", IF(LEFT(RIGHT('Initial dilution'!$F97,3),1)="5",'Initial dilution'!$F97,'Initial dilution'!$E97))</f>
        <v/>
      </c>
      <c r="I108" s="90" t="str">
        <f>IF(LEN(H108)=0,"",VLOOKUP(H108, Indices!$A:$B, 2, FALSE))</f>
        <v/>
      </c>
      <c r="J108" s="90"/>
      <c r="K108" s="90"/>
    </row>
    <row r="109" spans="1:11" x14ac:dyDescent="0.3">
      <c r="A109" s="90" t="str">
        <f>IF(LEN('Initial dilution'!$B98)&gt;0,'Initial dilution'!$B98,"")</f>
        <v/>
      </c>
      <c r="B109" s="90" t="str">
        <f>IF(LEN(TRIM('Initial dilution'!$B98))&gt;0, SUBSTITUTE(TRIM('Initial dilution'!$C98), " ", ""), "")</f>
        <v/>
      </c>
      <c r="C109" s="90" t="str">
        <f>IF(LEN('Initial dilution'!$B98)&gt;0, 'Initial dilution'!$C$3,"")</f>
        <v/>
      </c>
      <c r="D109" s="90" t="str">
        <f>IF(LEN('Initial dilution'!$B98)&gt;0, 'Initial dilution'!$A98,"")</f>
        <v/>
      </c>
      <c r="E109" s="90" t="str">
        <f>IF(LEN('Initial dilution'!$B98)&gt;0, 'Initial dilution'!$A98,"")</f>
        <v/>
      </c>
      <c r="F109" s="90" t="str">
        <f>IF(OR(LEN('Initial dilution'!$B98)=0, LEN('Initial dilution'!$E98)=0), "", IF(LEFT(RIGHT('Initial dilution'!$E98,3),1)="7",'Initial dilution'!$E98,'Initial dilution'!$F98))</f>
        <v/>
      </c>
      <c r="G109" s="90" t="str">
        <f>IF(LEN($F109)=0,"",VLOOKUP($F109, Indices!$A:$B, 2, FALSE))</f>
        <v/>
      </c>
      <c r="H109" s="90" t="str">
        <f>IF(OR(LEN('Initial dilution'!$B98)=0, LEN('Initial dilution'!$F98)=0), "", IF(LEFT(RIGHT('Initial dilution'!$F98,3),1)="5",'Initial dilution'!$F98,'Initial dilution'!$E98))</f>
        <v/>
      </c>
      <c r="I109" s="90" t="str">
        <f>IF(LEN(H109)=0,"",VLOOKUP(H109, Indices!$A:$B, 2, FALSE))</f>
        <v/>
      </c>
      <c r="J109" s="90"/>
      <c r="K109" s="90"/>
    </row>
    <row r="110" spans="1:11" x14ac:dyDescent="0.3">
      <c r="A110" s="90" t="str">
        <f>IF(LEN('Initial dilution'!$B99)&gt;0,'Initial dilution'!$B99,"")</f>
        <v/>
      </c>
      <c r="B110" s="90" t="str">
        <f>IF(LEN(TRIM('Initial dilution'!$B99))&gt;0, SUBSTITUTE(TRIM('Initial dilution'!$C99), " ", ""), "")</f>
        <v/>
      </c>
      <c r="C110" s="90" t="str">
        <f>IF(LEN('Initial dilution'!$B99)&gt;0, 'Initial dilution'!$C$3,"")</f>
        <v/>
      </c>
      <c r="D110" s="90" t="str">
        <f>IF(LEN('Initial dilution'!$B99)&gt;0, 'Initial dilution'!$A99,"")</f>
        <v/>
      </c>
      <c r="E110" s="90" t="str">
        <f>IF(LEN('Initial dilution'!$B99)&gt;0, 'Initial dilution'!$A99,"")</f>
        <v/>
      </c>
      <c r="F110" s="90" t="str">
        <f>IF(OR(LEN('Initial dilution'!$B99)=0, LEN('Initial dilution'!$E99)=0), "", IF(LEFT(RIGHT('Initial dilution'!$E99,3),1)="7",'Initial dilution'!$E99,'Initial dilution'!$F99))</f>
        <v/>
      </c>
      <c r="G110" s="90" t="str">
        <f>IF(LEN($F110)=0,"",VLOOKUP($F110, Indices!$A:$B, 2, FALSE))</f>
        <v/>
      </c>
      <c r="H110" s="90" t="str">
        <f>IF(OR(LEN('Initial dilution'!$B99)=0, LEN('Initial dilution'!$F99)=0), "", IF(LEFT(RIGHT('Initial dilution'!$F99,3),1)="5",'Initial dilution'!$F99,'Initial dilution'!$E99))</f>
        <v/>
      </c>
      <c r="I110" s="90" t="str">
        <f>IF(LEN(H110)=0,"",VLOOKUP(H110, Indices!$A:$B, 2, FALSE))</f>
        <v/>
      </c>
      <c r="J110" s="90"/>
      <c r="K110" s="90"/>
    </row>
    <row r="111" spans="1:11" x14ac:dyDescent="0.3">
      <c r="A111" s="90" t="str">
        <f>IF(LEN('Initial dilution'!$B100)&gt;0,'Initial dilution'!$B100,"")</f>
        <v/>
      </c>
      <c r="B111" s="90" t="str">
        <f>IF(LEN(TRIM('Initial dilution'!$B100))&gt;0, SUBSTITUTE(TRIM('Initial dilution'!$C100), " ", ""), "")</f>
        <v/>
      </c>
      <c r="C111" s="90" t="str">
        <f>IF(LEN('Initial dilution'!$B100)&gt;0, 'Initial dilution'!$C$3,"")</f>
        <v/>
      </c>
      <c r="D111" s="90" t="str">
        <f>IF(LEN('Initial dilution'!$B100)&gt;0, 'Initial dilution'!$A100,"")</f>
        <v/>
      </c>
      <c r="E111" s="90" t="str">
        <f>IF(LEN('Initial dilution'!$B100)&gt;0, 'Initial dilution'!$A100,"")</f>
        <v/>
      </c>
      <c r="F111" s="90" t="str">
        <f>IF(OR(LEN('Initial dilution'!$B100)=0, LEN('Initial dilution'!$E100)=0), "", IF(LEFT(RIGHT('Initial dilution'!$E100,3),1)="7",'Initial dilution'!$E100,'Initial dilution'!$F100))</f>
        <v/>
      </c>
      <c r="G111" s="90" t="str">
        <f>IF(LEN($F111)=0,"",VLOOKUP($F111, Indices!$A:$B, 2, FALSE))</f>
        <v/>
      </c>
      <c r="H111" s="90" t="str">
        <f>IF(OR(LEN('Initial dilution'!$B100)=0, LEN('Initial dilution'!$F100)=0), "", IF(LEFT(RIGHT('Initial dilution'!$F100,3),1)="5",'Initial dilution'!$F100,'Initial dilution'!$E100))</f>
        <v/>
      </c>
      <c r="I111" s="90" t="str">
        <f>IF(LEN(H111)=0,"",VLOOKUP(H111, Indices!$A:$B, 2, FALSE))</f>
        <v/>
      </c>
      <c r="J111" s="90"/>
      <c r="K111" s="90"/>
    </row>
    <row r="112" spans="1:11" x14ac:dyDescent="0.3">
      <c r="A112" s="90" t="str">
        <f>IF(LEN('Initial dilution'!$B101)&gt;0,'Initial dilution'!$B101,"")</f>
        <v/>
      </c>
      <c r="B112" s="90" t="str">
        <f>IF(LEN(TRIM('Initial dilution'!$B101))&gt;0, SUBSTITUTE(TRIM('Initial dilution'!$C101), " ", ""), "")</f>
        <v/>
      </c>
      <c r="C112" s="90" t="str">
        <f>IF(LEN('Initial dilution'!$B101)&gt;0, 'Initial dilution'!$C$3,"")</f>
        <v/>
      </c>
      <c r="D112" s="90" t="str">
        <f>IF(LEN('Initial dilution'!$B101)&gt;0, 'Initial dilution'!$A101,"")</f>
        <v/>
      </c>
      <c r="E112" s="90" t="str">
        <f>IF(LEN('Initial dilution'!$B101)&gt;0, 'Initial dilution'!$A101,"")</f>
        <v/>
      </c>
      <c r="F112" s="90" t="str">
        <f>IF(OR(LEN('Initial dilution'!$B101)=0, LEN('Initial dilution'!$E101)=0), "", IF(LEFT(RIGHT('Initial dilution'!$E101,3),1)="7",'Initial dilution'!$E101,'Initial dilution'!$F101))</f>
        <v/>
      </c>
      <c r="G112" s="90" t="str">
        <f>IF(LEN($F112)=0,"",VLOOKUP($F112, Indices!$A:$B, 2, FALSE))</f>
        <v/>
      </c>
      <c r="H112" s="90" t="str">
        <f>IF(OR(LEN('Initial dilution'!$B101)=0, LEN('Initial dilution'!$F101)=0), "", IF(LEFT(RIGHT('Initial dilution'!$F101,3),1)="5",'Initial dilution'!$F101,'Initial dilution'!$E101))</f>
        <v/>
      </c>
      <c r="I112" s="90" t="str">
        <f>IF(LEN(H112)=0,"",VLOOKUP(H112, Indices!$A:$B, 2, FALSE))</f>
        <v/>
      </c>
      <c r="J112" s="90"/>
      <c r="K112" s="90"/>
    </row>
    <row r="113" spans="1:11" x14ac:dyDescent="0.3">
      <c r="A113" s="90" t="str">
        <f>IF(LEN('Initial dilution'!$B102)&gt;0,'Initial dilution'!$B102,"")</f>
        <v/>
      </c>
      <c r="B113" s="90" t="str">
        <f>IF(LEN(TRIM('Initial dilution'!$B102))&gt;0, SUBSTITUTE(TRIM('Initial dilution'!$C102), " ", ""), "")</f>
        <v/>
      </c>
      <c r="C113" s="90" t="str">
        <f>IF(LEN('Initial dilution'!$B102)&gt;0, 'Initial dilution'!$C$3,"")</f>
        <v/>
      </c>
      <c r="D113" s="90" t="str">
        <f>IF(LEN('Initial dilution'!$B102)&gt;0, 'Initial dilution'!$A102,"")</f>
        <v/>
      </c>
      <c r="E113" s="90" t="str">
        <f>IF(LEN('Initial dilution'!$B102)&gt;0, 'Initial dilution'!$A102,"")</f>
        <v/>
      </c>
      <c r="F113" s="90" t="str">
        <f>IF(OR(LEN('Initial dilution'!$B102)=0, LEN('Initial dilution'!$E102)=0), "", IF(LEFT(RIGHT('Initial dilution'!$E102,3),1)="7",'Initial dilution'!$E102,'Initial dilution'!$F102))</f>
        <v/>
      </c>
      <c r="G113" s="90" t="str">
        <f>IF(LEN($F113)=0,"",VLOOKUP($F113, Indices!$A:$B, 2, FALSE))</f>
        <v/>
      </c>
      <c r="H113" s="90" t="str">
        <f>IF(OR(LEN('Initial dilution'!$B102)=0, LEN('Initial dilution'!$F102)=0), "", IF(LEFT(RIGHT('Initial dilution'!$F102,3),1)="5",'Initial dilution'!$F102,'Initial dilution'!$E102))</f>
        <v/>
      </c>
      <c r="I113" s="90" t="str">
        <f>IF(LEN(H113)=0,"",VLOOKUP(H113, Indices!$A:$B, 2, FALSE))</f>
        <v/>
      </c>
      <c r="J113" s="90"/>
      <c r="K113" s="90"/>
    </row>
    <row r="114" spans="1:11" x14ac:dyDescent="0.3">
      <c r="A114" s="90" t="str">
        <f>IF(LEN('Initial dilution'!$B103)&gt;0,'Initial dilution'!$B103,"")</f>
        <v/>
      </c>
      <c r="B114" s="90" t="str">
        <f>IF(LEN(TRIM('Initial dilution'!$B103))&gt;0, SUBSTITUTE(TRIM('Initial dilution'!$C103), " ", ""), "")</f>
        <v/>
      </c>
      <c r="C114" s="90" t="str">
        <f>IF(LEN('Initial dilution'!$B103)&gt;0, 'Initial dilution'!$C$3,"")</f>
        <v/>
      </c>
      <c r="D114" s="90" t="str">
        <f>IF(LEN('Initial dilution'!$B103)&gt;0, 'Initial dilution'!$A103,"")</f>
        <v/>
      </c>
      <c r="E114" s="90" t="str">
        <f>IF(LEN('Initial dilution'!$B103)&gt;0, 'Initial dilution'!$A103,"")</f>
        <v/>
      </c>
      <c r="F114" s="90" t="str">
        <f>IF(OR(LEN('Initial dilution'!$B103)=0, LEN('Initial dilution'!$E103)=0), "", IF(LEFT(RIGHT('Initial dilution'!$E103,3),1)="7",'Initial dilution'!$E103,'Initial dilution'!$F103))</f>
        <v/>
      </c>
      <c r="G114" s="90" t="str">
        <f>IF(LEN($F114)=0,"",VLOOKUP($F114, Indices!$A:$B, 2, FALSE))</f>
        <v/>
      </c>
      <c r="H114" s="90" t="str">
        <f>IF(OR(LEN('Initial dilution'!$B103)=0, LEN('Initial dilution'!$F103)=0), "", IF(LEFT(RIGHT('Initial dilution'!$F103,3),1)="5",'Initial dilution'!$F103,'Initial dilution'!$E103))</f>
        <v/>
      </c>
      <c r="I114" s="90" t="str">
        <f>IF(LEN(H114)=0,"",VLOOKUP(H114, Indices!$A:$B, 2, FALSE))</f>
        <v/>
      </c>
      <c r="J114" s="90"/>
      <c r="K114" s="90"/>
    </row>
    <row r="115" spans="1:11" x14ac:dyDescent="0.3">
      <c r="A115" s="90" t="str">
        <f>IF(LEN('Initial dilution'!$B104)&gt;0,'Initial dilution'!$B104,"")</f>
        <v/>
      </c>
      <c r="B115" s="90" t="str">
        <f>IF(LEN(TRIM('Initial dilution'!$B104))&gt;0, SUBSTITUTE(TRIM('Initial dilution'!$C104), " ", ""), "")</f>
        <v/>
      </c>
      <c r="C115" s="90" t="str">
        <f>IF(LEN('Initial dilution'!$B104)&gt;0, 'Initial dilution'!$C$3,"")</f>
        <v/>
      </c>
      <c r="D115" s="90" t="str">
        <f>IF(LEN('Initial dilution'!$B104)&gt;0, 'Initial dilution'!$A104,"")</f>
        <v/>
      </c>
      <c r="E115" s="90" t="str">
        <f>IF(LEN('Initial dilution'!$B104)&gt;0, 'Initial dilution'!$A104,"")</f>
        <v/>
      </c>
      <c r="F115" s="90" t="str">
        <f>IF(OR(LEN('Initial dilution'!$B104)=0, LEN('Initial dilution'!$E104)=0), "", IF(LEFT(RIGHT('Initial dilution'!$E104,3),1)="7",'Initial dilution'!$E104,'Initial dilution'!$F104))</f>
        <v/>
      </c>
      <c r="G115" s="90" t="str">
        <f>IF(LEN($F115)=0,"",VLOOKUP($F115, Indices!$A:$B, 2, FALSE))</f>
        <v/>
      </c>
      <c r="H115" s="90" t="str">
        <f>IF(OR(LEN('Initial dilution'!$B104)=0, LEN('Initial dilution'!$F104)=0), "", IF(LEFT(RIGHT('Initial dilution'!$F104,3),1)="5",'Initial dilution'!$F104,'Initial dilution'!$E104))</f>
        <v/>
      </c>
      <c r="I115" s="90" t="str">
        <f>IF(LEN(H115)=0,"",VLOOKUP(H115, Indices!$A:$B, 2, FALSE))</f>
        <v/>
      </c>
      <c r="J115" s="90"/>
      <c r="K115" s="90"/>
    </row>
    <row r="116" spans="1:11" x14ac:dyDescent="0.3">
      <c r="A116" s="90" t="str">
        <f>IF(LEN('Initial dilution'!$B105)&gt;0,'Initial dilution'!$B105,"")</f>
        <v/>
      </c>
      <c r="B116" s="90" t="str">
        <f>IF(LEN(TRIM('Initial dilution'!$B105))&gt;0, SUBSTITUTE(TRIM('Initial dilution'!$C105), " ", ""), "")</f>
        <v/>
      </c>
      <c r="C116" s="90" t="str">
        <f>IF(LEN('Initial dilution'!$B105)&gt;0, 'Initial dilution'!$C$3,"")</f>
        <v/>
      </c>
      <c r="D116" s="90" t="str">
        <f>IF(LEN('Initial dilution'!$B105)&gt;0, 'Initial dilution'!$A105,"")</f>
        <v/>
      </c>
      <c r="E116" s="90" t="str">
        <f>IF(LEN('Initial dilution'!$B105)&gt;0, 'Initial dilution'!$A105,"")</f>
        <v/>
      </c>
      <c r="F116" s="90" t="str">
        <f>IF(OR(LEN('Initial dilution'!$B105)=0, LEN('Initial dilution'!$E105)=0), "", IF(LEFT(RIGHT('Initial dilution'!$E105,3),1)="7",'Initial dilution'!$E105,'Initial dilution'!$F105))</f>
        <v/>
      </c>
      <c r="G116" s="90" t="str">
        <f>IF(LEN($F116)=0,"",VLOOKUP($F116, Indices!$A:$B, 2, FALSE))</f>
        <v/>
      </c>
      <c r="H116" s="90" t="str">
        <f>IF(OR(LEN('Initial dilution'!$B105)=0, LEN('Initial dilution'!$F105)=0), "", IF(LEFT(RIGHT('Initial dilution'!$F105,3),1)="5",'Initial dilution'!$F105,'Initial dilution'!$E105))</f>
        <v/>
      </c>
      <c r="I116" s="90" t="str">
        <f>IF(LEN(H116)=0,"",VLOOKUP(H116, Indices!$A:$B, 2, FALSE))</f>
        <v/>
      </c>
      <c r="J116" s="90"/>
      <c r="K116" s="90"/>
    </row>
    <row r="117" spans="1:11" x14ac:dyDescent="0.3">
      <c r="A117" s="90" t="str">
        <f>IF(LEN('Initial dilution'!$B106)&gt;0,'Initial dilution'!$B106,"")</f>
        <v/>
      </c>
      <c r="B117" s="90" t="str">
        <f>IF(LEN(TRIM('Initial dilution'!$B106))&gt;0, SUBSTITUTE(TRIM('Initial dilution'!$C106), " ", ""), "")</f>
        <v/>
      </c>
      <c r="C117" s="90" t="str">
        <f>IF(LEN('Initial dilution'!$B106)&gt;0, 'Initial dilution'!$C$3,"")</f>
        <v/>
      </c>
      <c r="D117" s="90" t="str">
        <f>IF(LEN('Initial dilution'!$B106)&gt;0, 'Initial dilution'!$A106,"")</f>
        <v/>
      </c>
      <c r="E117" s="90" t="str">
        <f>IF(LEN('Initial dilution'!$B106)&gt;0, 'Initial dilution'!$A106,"")</f>
        <v/>
      </c>
      <c r="F117" s="90" t="str">
        <f>IF(OR(LEN('Initial dilution'!$B106)=0, LEN('Initial dilution'!$E106)=0), "", IF(LEFT(RIGHT('Initial dilution'!$E106,3),1)="7",'Initial dilution'!$E106,'Initial dilution'!$F106))</f>
        <v/>
      </c>
      <c r="G117" s="90" t="str">
        <f>IF(LEN($F117)=0,"",VLOOKUP($F117, Indices!$A:$B, 2, FALSE))</f>
        <v/>
      </c>
      <c r="H117" s="90" t="str">
        <f>IF(OR(LEN('Initial dilution'!$B106)=0, LEN('Initial dilution'!$F106)=0), "", IF(LEFT(RIGHT('Initial dilution'!$F106,3),1)="5",'Initial dilution'!$F106,'Initial dilution'!$E106))</f>
        <v/>
      </c>
      <c r="I117" s="90" t="str">
        <f>IF(LEN(H117)=0,"",VLOOKUP(H117, Indices!$A:$B, 2, FALSE))</f>
        <v/>
      </c>
      <c r="J117" s="90"/>
      <c r="K117" s="9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4CD97-B379-46B1-8F4C-35BC9A5A07BA}">
  <dimension ref="A1:B21"/>
  <sheetViews>
    <sheetView workbookViewId="0">
      <selection activeCell="A2" sqref="A2:A21"/>
    </sheetView>
  </sheetViews>
  <sheetFormatPr defaultRowHeight="14.4" x14ac:dyDescent="0.3"/>
  <cols>
    <col min="1" max="1" width="10.6640625" bestFit="1" customWidth="1"/>
    <col min="2" max="2" width="19.5546875" bestFit="1" customWidth="1"/>
  </cols>
  <sheetData>
    <row r="1" spans="1:2" x14ac:dyDescent="0.3">
      <c r="A1" s="1" t="s">
        <v>201</v>
      </c>
      <c r="B1" s="1" t="s">
        <v>202</v>
      </c>
    </row>
    <row r="2" spans="1:2" x14ac:dyDescent="0.3">
      <c r="A2" t="s">
        <v>239</v>
      </c>
      <c r="B2" t="s">
        <v>203</v>
      </c>
    </row>
    <row r="3" spans="1:2" x14ac:dyDescent="0.3">
      <c r="A3" t="s">
        <v>240</v>
      </c>
      <c r="B3" t="s">
        <v>204</v>
      </c>
    </row>
    <row r="4" spans="1:2" x14ac:dyDescent="0.3">
      <c r="A4" t="s">
        <v>241</v>
      </c>
      <c r="B4" t="s">
        <v>205</v>
      </c>
    </row>
    <row r="5" spans="1:2" x14ac:dyDescent="0.3">
      <c r="A5" t="s">
        <v>242</v>
      </c>
      <c r="B5" t="s">
        <v>206</v>
      </c>
    </row>
    <row r="6" spans="1:2" x14ac:dyDescent="0.3">
      <c r="A6" t="s">
        <v>243</v>
      </c>
      <c r="B6" t="s">
        <v>207</v>
      </c>
    </row>
    <row r="7" spans="1:2" x14ac:dyDescent="0.3">
      <c r="A7" t="s">
        <v>244</v>
      </c>
      <c r="B7" t="s">
        <v>208</v>
      </c>
    </row>
    <row r="8" spans="1:2" x14ac:dyDescent="0.3">
      <c r="A8" t="s">
        <v>245</v>
      </c>
      <c r="B8" t="s">
        <v>209</v>
      </c>
    </row>
    <row r="9" spans="1:2" x14ac:dyDescent="0.3">
      <c r="A9" t="s">
        <v>246</v>
      </c>
      <c r="B9" t="s">
        <v>210</v>
      </c>
    </row>
    <row r="10" spans="1:2" x14ac:dyDescent="0.3">
      <c r="A10" t="s">
        <v>247</v>
      </c>
      <c r="B10" t="s">
        <v>211</v>
      </c>
    </row>
    <row r="11" spans="1:2" x14ac:dyDescent="0.3">
      <c r="A11" t="s">
        <v>248</v>
      </c>
      <c r="B11" t="s">
        <v>212</v>
      </c>
    </row>
    <row r="12" spans="1:2" x14ac:dyDescent="0.3">
      <c r="A12" t="s">
        <v>249</v>
      </c>
      <c r="B12" t="s">
        <v>213</v>
      </c>
    </row>
    <row r="13" spans="1:2" x14ac:dyDescent="0.3">
      <c r="A13" t="s">
        <v>250</v>
      </c>
      <c r="B13" t="s">
        <v>214</v>
      </c>
    </row>
    <row r="14" spans="1:2" x14ac:dyDescent="0.3">
      <c r="A14" t="s">
        <v>251</v>
      </c>
      <c r="B14" t="s">
        <v>215</v>
      </c>
    </row>
    <row r="15" spans="1:2" x14ac:dyDescent="0.3">
      <c r="A15" t="s">
        <v>252</v>
      </c>
      <c r="B15" t="s">
        <v>216</v>
      </c>
    </row>
    <row r="16" spans="1:2" x14ac:dyDescent="0.3">
      <c r="A16" t="s">
        <v>253</v>
      </c>
      <c r="B16" t="s">
        <v>217</v>
      </c>
    </row>
    <row r="17" spans="1:2" x14ac:dyDescent="0.3">
      <c r="A17" t="s">
        <v>254</v>
      </c>
      <c r="B17" t="s">
        <v>218</v>
      </c>
    </row>
    <row r="18" spans="1:2" x14ac:dyDescent="0.3">
      <c r="A18" t="s">
        <v>255</v>
      </c>
      <c r="B18" t="s">
        <v>219</v>
      </c>
    </row>
    <row r="19" spans="1:2" x14ac:dyDescent="0.3">
      <c r="A19" t="s">
        <v>256</v>
      </c>
      <c r="B19" t="s">
        <v>220</v>
      </c>
    </row>
    <row r="20" spans="1:2" x14ac:dyDescent="0.3">
      <c r="A20" t="s">
        <v>257</v>
      </c>
      <c r="B20" t="s">
        <v>221</v>
      </c>
    </row>
    <row r="21" spans="1:2" x14ac:dyDescent="0.3">
      <c r="A21" t="s">
        <v>258</v>
      </c>
      <c r="B21" t="s">
        <v>222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C902-A0AE-41C1-936E-D143F94608E9}">
  <dimension ref="A1:Q1331"/>
  <sheetViews>
    <sheetView tabSelected="1" zoomScale="69" zoomScaleNormal="69" workbookViewId="0">
      <pane ySplit="16" topLeftCell="A57" activePane="bottomLeft" state="frozen"/>
      <selection pane="bottomLeft" activeCell="J17" sqref="J17"/>
    </sheetView>
  </sheetViews>
  <sheetFormatPr defaultColWidth="19.5546875" defaultRowHeight="14.4" x14ac:dyDescent="0.3"/>
  <cols>
    <col min="1" max="1" width="20.6640625" style="90" customWidth="1"/>
    <col min="2" max="2" width="22" style="90" bestFit="1" customWidth="1"/>
    <col min="3" max="3" width="14.5546875" style="90" customWidth="1"/>
    <col min="4" max="4" width="16" style="90" customWidth="1"/>
    <col min="5" max="5" width="13.5546875" style="90" customWidth="1"/>
    <col min="6" max="6" width="20.88671875" style="90" bestFit="1" customWidth="1"/>
    <col min="7" max="7" width="20.109375" style="90" customWidth="1"/>
    <col min="8" max="8" width="15.44140625" style="90" customWidth="1"/>
    <col min="9" max="9" width="25.44140625" style="90" bestFit="1" customWidth="1"/>
    <col min="10" max="10" width="23.33203125" style="90" customWidth="1"/>
    <col min="11" max="16384" width="19.5546875" style="90"/>
  </cols>
  <sheetData>
    <row r="1" spans="1:17" x14ac:dyDescent="0.3">
      <c r="A1" s="128" t="s">
        <v>4</v>
      </c>
      <c r="B1" s="129">
        <f>'Initial dilution'!C2</f>
        <v>0</v>
      </c>
      <c r="L1" s="130" t="s">
        <v>2</v>
      </c>
      <c r="M1" s="130"/>
      <c r="N1" s="130"/>
      <c r="O1" s="130"/>
    </row>
    <row r="2" spans="1:17" ht="15" customHeight="1" x14ac:dyDescent="0.3">
      <c r="A2" s="128" t="s">
        <v>273</v>
      </c>
      <c r="B2" s="131">
        <f>'Initial dilution'!C8</f>
        <v>0</v>
      </c>
      <c r="L2" s="132" t="s">
        <v>274</v>
      </c>
      <c r="M2" s="132"/>
      <c r="N2" s="132"/>
      <c r="O2" s="132"/>
      <c r="P2" s="133"/>
      <c r="Q2" s="133"/>
    </row>
    <row r="3" spans="1:17" ht="18" customHeight="1" x14ac:dyDescent="0.3">
      <c r="A3" s="128" t="s">
        <v>275</v>
      </c>
      <c r="B3" s="131">
        <f>'Initial dilution'!C7</f>
        <v>0</v>
      </c>
      <c r="L3" s="132"/>
      <c r="M3" s="132"/>
      <c r="N3" s="132"/>
      <c r="O3" s="132"/>
      <c r="P3" s="133"/>
      <c r="Q3" s="133"/>
    </row>
    <row r="4" spans="1:17" ht="15" customHeight="1" thickBot="1" x14ac:dyDescent="0.35">
      <c r="A4" s="3"/>
      <c r="L4" s="134" t="s">
        <v>276</v>
      </c>
      <c r="M4" s="135"/>
      <c r="N4" s="135"/>
      <c r="O4" s="135"/>
      <c r="P4" s="133"/>
      <c r="Q4" s="133"/>
    </row>
    <row r="5" spans="1:17" ht="19.5" customHeight="1" thickBot="1" x14ac:dyDescent="0.35">
      <c r="A5" s="3"/>
      <c r="B5" s="136" t="s">
        <v>277</v>
      </c>
      <c r="C5" s="137"/>
      <c r="D5" s="138"/>
      <c r="E5" s="139" t="s">
        <v>278</v>
      </c>
      <c r="F5" s="140"/>
      <c r="G5" s="141"/>
      <c r="H5" s="142" t="s">
        <v>173</v>
      </c>
      <c r="L5" s="135"/>
      <c r="M5" s="135"/>
      <c r="N5" s="135"/>
      <c r="O5" s="135"/>
      <c r="P5" s="133"/>
      <c r="Q5" s="133"/>
    </row>
    <row r="6" spans="1:17" ht="27.6" customHeight="1" x14ac:dyDescent="0.3">
      <c r="A6" s="143"/>
      <c r="B6" s="144"/>
      <c r="C6" s="145"/>
      <c r="D6" s="146"/>
      <c r="E6" s="147"/>
      <c r="F6" s="148"/>
      <c r="G6" s="149"/>
      <c r="H6" s="150"/>
      <c r="I6" s="151" t="s">
        <v>279</v>
      </c>
      <c r="L6" s="152" t="s">
        <v>280</v>
      </c>
      <c r="M6" s="152"/>
      <c r="N6" s="152"/>
      <c r="O6" s="152"/>
    </row>
    <row r="7" spans="1:17" ht="15.75" customHeight="1" x14ac:dyDescent="0.3">
      <c r="A7" s="143"/>
      <c r="B7" s="153" t="s">
        <v>281</v>
      </c>
      <c r="C7" s="154" t="s">
        <v>282</v>
      </c>
      <c r="D7" s="154" t="s">
        <v>283</v>
      </c>
      <c r="E7" s="153" t="s">
        <v>284</v>
      </c>
      <c r="F7" s="155" t="s">
        <v>285</v>
      </c>
      <c r="G7" s="154" t="s">
        <v>286</v>
      </c>
      <c r="H7" s="150"/>
      <c r="I7" s="156"/>
      <c r="L7" s="152"/>
      <c r="M7" s="152"/>
      <c r="N7" s="152"/>
      <c r="O7" s="152"/>
      <c r="P7" s="133"/>
      <c r="Q7" s="133"/>
    </row>
    <row r="8" spans="1:17" ht="15.75" customHeight="1" x14ac:dyDescent="0.3">
      <c r="A8" s="157"/>
      <c r="B8" s="158" t="s">
        <v>287</v>
      </c>
      <c r="C8" s="159" t="s">
        <v>288</v>
      </c>
      <c r="D8" s="159" t="s">
        <v>289</v>
      </c>
      <c r="E8" s="160">
        <v>70</v>
      </c>
      <c r="F8" s="161">
        <v>75</v>
      </c>
      <c r="G8" s="162">
        <v>80</v>
      </c>
      <c r="H8" s="163" t="s">
        <v>290</v>
      </c>
      <c r="I8" s="156"/>
      <c r="L8" s="164" t="s">
        <v>291</v>
      </c>
      <c r="M8" s="165"/>
      <c r="N8" s="165"/>
      <c r="O8" s="166"/>
      <c r="P8" s="133"/>
      <c r="Q8" s="133"/>
    </row>
    <row r="9" spans="1:17" ht="24" customHeight="1" thickBot="1" x14ac:dyDescent="0.35">
      <c r="A9" s="167"/>
      <c r="B9" s="168" t="s">
        <v>292</v>
      </c>
      <c r="C9" s="169">
        <f>IF('[1]Library Prep'!C5="300c iSeq",'[1]Library Prep'!J160,'[1]Library Prep'!J149)</f>
        <v>0</v>
      </c>
      <c r="D9" s="170"/>
      <c r="E9" s="171">
        <f>IF('[1]Library Prep'!C5="300c iSeq", '[1]Library Prep'!J156,'[1]Library Prep'!J150)</f>
        <v>0</v>
      </c>
      <c r="F9" s="172"/>
      <c r="G9" s="173"/>
      <c r="H9" s="174">
        <f>IF('[1]Library Prep'!C5="300c iSeq",'[1]Library Prep'!J159,'[1]Library Prep'!J151)</f>
        <v>0</v>
      </c>
      <c r="I9" s="175">
        <f>IF('[1]Library Prep'!C5="300c iSeq",'[1]Library Prep'!J161,'[1]Library Prep'!J152)</f>
        <v>0</v>
      </c>
      <c r="L9" s="176"/>
      <c r="M9" s="177"/>
      <c r="N9" s="177"/>
      <c r="O9" s="178"/>
      <c r="P9" s="133"/>
      <c r="Q9" s="133"/>
    </row>
    <row r="10" spans="1:17" ht="15" thickBot="1" x14ac:dyDescent="0.35">
      <c r="A10" s="179"/>
      <c r="B10" s="180"/>
      <c r="C10" s="180"/>
      <c r="D10" s="180"/>
      <c r="E10" s="180"/>
      <c r="L10" s="181" t="s">
        <v>293</v>
      </c>
      <c r="M10" s="182"/>
      <c r="N10" s="182"/>
      <c r="O10" s="183"/>
      <c r="P10" s="133"/>
      <c r="Q10" s="133"/>
    </row>
    <row r="11" spans="1:17" s="187" customFormat="1" ht="28.8" x14ac:dyDescent="0.3">
      <c r="A11" s="184" t="s">
        <v>294</v>
      </c>
      <c r="B11" s="185" t="s">
        <v>295</v>
      </c>
      <c r="C11" s="185" t="s">
        <v>296</v>
      </c>
      <c r="D11" s="185" t="s">
        <v>297</v>
      </c>
      <c r="E11" s="186" t="s">
        <v>298</v>
      </c>
      <c r="F11" s="186" t="s">
        <v>299</v>
      </c>
      <c r="G11" s="90"/>
      <c r="I11" s="133"/>
      <c r="J11" s="133"/>
      <c r="K11" s="133"/>
      <c r="L11" s="188"/>
      <c r="M11" s="189"/>
      <c r="N11" s="189"/>
      <c r="O11" s="190"/>
    </row>
    <row r="12" spans="1:17" s="187" customFormat="1" ht="15" thickBot="1" x14ac:dyDescent="0.35">
      <c r="A12" s="191"/>
      <c r="B12" s="192" t="s">
        <v>300</v>
      </c>
      <c r="C12" s="192" t="s">
        <v>301</v>
      </c>
      <c r="D12" s="192" t="s">
        <v>302</v>
      </c>
      <c r="E12" s="193" t="s">
        <v>302</v>
      </c>
      <c r="F12" s="194" t="s">
        <v>300</v>
      </c>
      <c r="H12" s="133"/>
      <c r="I12" s="133"/>
      <c r="J12" s="133"/>
      <c r="K12" s="133"/>
      <c r="L12" s="133"/>
      <c r="M12" s="133"/>
    </row>
    <row r="13" spans="1:17" ht="15" thickBot="1" x14ac:dyDescent="0.35">
      <c r="A13" s="195"/>
      <c r="B13" s="196"/>
      <c r="C13" s="196"/>
      <c r="D13" s="196"/>
      <c r="E13" s="197"/>
      <c r="F13" s="198"/>
      <c r="I13" s="199" t="s">
        <v>303</v>
      </c>
      <c r="J13" s="200" t="s">
        <v>304</v>
      </c>
    </row>
    <row r="14" spans="1:17" x14ac:dyDescent="0.3">
      <c r="I14" s="201"/>
      <c r="J14" s="202"/>
    </row>
    <row r="15" spans="1:17" ht="15" thickBot="1" x14ac:dyDescent="0.35">
      <c r="I15" s="201"/>
      <c r="J15" s="202"/>
    </row>
    <row r="16" spans="1:17" ht="32.4" customHeight="1" thickBot="1" x14ac:dyDescent="0.35">
      <c r="A16" s="224" t="s">
        <v>305</v>
      </c>
      <c r="B16" s="225" t="s">
        <v>306</v>
      </c>
      <c r="C16" s="225" t="s">
        <v>307</v>
      </c>
      <c r="D16" s="225" t="s">
        <v>308</v>
      </c>
      <c r="E16" s="225" t="s">
        <v>309</v>
      </c>
      <c r="F16" s="225" t="s">
        <v>310</v>
      </c>
      <c r="G16" s="225" t="s">
        <v>311</v>
      </c>
      <c r="H16" s="203" t="s">
        <v>312</v>
      </c>
      <c r="I16" s="201"/>
      <c r="J16" s="202"/>
      <c r="L16" s="204"/>
    </row>
    <row r="17" spans="1:10" ht="15" thickBot="1" x14ac:dyDescent="0.35">
      <c r="A17" s="226"/>
      <c r="B17" s="227"/>
      <c r="C17" s="227"/>
      <c r="D17" s="227"/>
      <c r="E17" s="227"/>
      <c r="F17" s="228"/>
      <c r="G17" s="227"/>
      <c r="H17" s="229">
        <f>G17*F17/100</f>
        <v>0</v>
      </c>
      <c r="I17" s="230" t="e">
        <f>($H17*LEFT($B$3,3)/('Initial dilution'!$H11)/2000000)</f>
        <v>#DIV/0!</v>
      </c>
      <c r="J17" s="231" t="e">
        <f>(I17)*2</f>
        <v>#DIV/0!</v>
      </c>
    </row>
    <row r="18" spans="1:10" ht="15" thickBot="1" x14ac:dyDescent="0.35">
      <c r="A18" s="206"/>
      <c r="B18" s="207"/>
      <c r="C18" s="207"/>
      <c r="D18" s="207"/>
      <c r="E18" s="207"/>
      <c r="F18" s="208"/>
      <c r="G18" s="209"/>
      <c r="H18" s="205">
        <f t="shared" ref="H18:H81" si="0">G18*F18/100</f>
        <v>0</v>
      </c>
      <c r="I18" s="223" t="e">
        <f>($H18*LEFT($B$3,3)/('Initial dilution'!$H12)/2000000)</f>
        <v>#DIV/0!</v>
      </c>
      <c r="J18" s="210" t="e">
        <f t="shared" ref="J18:J81" si="1">(I18)*2</f>
        <v>#DIV/0!</v>
      </c>
    </row>
    <row r="19" spans="1:10" ht="15" thickBot="1" x14ac:dyDescent="0.35">
      <c r="A19" s="206"/>
      <c r="B19" s="207"/>
      <c r="C19" s="207"/>
      <c r="D19" s="207"/>
      <c r="E19" s="207"/>
      <c r="F19" s="208"/>
      <c r="G19" s="207"/>
      <c r="H19" s="205">
        <f t="shared" si="0"/>
        <v>0</v>
      </c>
      <c r="I19" s="223" t="e">
        <f>($H19*LEFT($B$3,3)/('Initial dilution'!$H13)/2000000)</f>
        <v>#DIV/0!</v>
      </c>
      <c r="J19" s="210" t="e">
        <f t="shared" si="1"/>
        <v>#DIV/0!</v>
      </c>
    </row>
    <row r="20" spans="1:10" ht="15" thickBot="1" x14ac:dyDescent="0.35">
      <c r="A20" s="211"/>
      <c r="B20" s="212"/>
      <c r="C20" s="212"/>
      <c r="D20" s="212"/>
      <c r="E20" s="212"/>
      <c r="F20" s="213"/>
      <c r="G20" s="212"/>
      <c r="H20" s="214">
        <f t="shared" si="0"/>
        <v>0</v>
      </c>
      <c r="I20" s="223" t="e">
        <f>($H20*LEFT($B$3,3)/('Initial dilution'!$H14)/2000000)</f>
        <v>#DIV/0!</v>
      </c>
      <c r="J20" s="210" t="e">
        <f t="shared" si="1"/>
        <v>#DIV/0!</v>
      </c>
    </row>
    <row r="21" spans="1:10" ht="15" thickBot="1" x14ac:dyDescent="0.35">
      <c r="A21" s="206"/>
      <c r="B21" s="207"/>
      <c r="C21" s="207"/>
      <c r="D21" s="207"/>
      <c r="E21" s="207"/>
      <c r="F21" s="208"/>
      <c r="G21" s="207"/>
      <c r="H21" s="205">
        <f t="shared" si="0"/>
        <v>0</v>
      </c>
      <c r="I21" s="223" t="e">
        <f>($H21*LEFT($B$3,3)/('Initial dilution'!$H15)/2000000)</f>
        <v>#DIV/0!</v>
      </c>
      <c r="J21" s="210" t="e">
        <f t="shared" si="1"/>
        <v>#DIV/0!</v>
      </c>
    </row>
    <row r="22" spans="1:10" ht="15" thickBot="1" x14ac:dyDescent="0.35">
      <c r="A22" s="206"/>
      <c r="B22" s="207"/>
      <c r="C22" s="207"/>
      <c r="D22" s="207"/>
      <c r="E22" s="207"/>
      <c r="F22" s="208"/>
      <c r="G22" s="207"/>
      <c r="H22" s="205">
        <f t="shared" si="0"/>
        <v>0</v>
      </c>
      <c r="I22" s="223" t="e">
        <f>($H22*LEFT($B$3,3)/('Initial dilution'!$H16)/2000000)</f>
        <v>#DIV/0!</v>
      </c>
      <c r="J22" s="210" t="e">
        <f t="shared" si="1"/>
        <v>#DIV/0!</v>
      </c>
    </row>
    <row r="23" spans="1:10" ht="15" thickBot="1" x14ac:dyDescent="0.35">
      <c r="A23" s="206"/>
      <c r="B23" s="207"/>
      <c r="C23" s="207"/>
      <c r="D23" s="207"/>
      <c r="E23" s="207"/>
      <c r="F23" s="208"/>
      <c r="G23" s="207"/>
      <c r="H23" s="205">
        <f t="shared" si="0"/>
        <v>0</v>
      </c>
      <c r="I23" s="223" t="e">
        <f>($H23*LEFT($B$3,3)/('Initial dilution'!$H17)/2000000)</f>
        <v>#DIV/0!</v>
      </c>
      <c r="J23" s="210" t="e">
        <f t="shared" si="1"/>
        <v>#DIV/0!</v>
      </c>
    </row>
    <row r="24" spans="1:10" ht="15" thickBot="1" x14ac:dyDescent="0.35">
      <c r="A24" s="206"/>
      <c r="B24" s="207"/>
      <c r="C24" s="207"/>
      <c r="D24" s="207"/>
      <c r="E24" s="207"/>
      <c r="F24" s="208"/>
      <c r="G24" s="207"/>
      <c r="H24" s="205">
        <f t="shared" si="0"/>
        <v>0</v>
      </c>
      <c r="I24" s="223" t="e">
        <f>($H24*LEFT($B$3,3)/('Initial dilution'!$H18)/2000000)</f>
        <v>#DIV/0!</v>
      </c>
      <c r="J24" s="210" t="e">
        <f t="shared" si="1"/>
        <v>#DIV/0!</v>
      </c>
    </row>
    <row r="25" spans="1:10" ht="15" thickBot="1" x14ac:dyDescent="0.35">
      <c r="A25" s="206"/>
      <c r="B25" s="207"/>
      <c r="C25" s="207"/>
      <c r="D25" s="207"/>
      <c r="E25" s="207"/>
      <c r="F25" s="208"/>
      <c r="G25" s="207"/>
      <c r="H25" s="205">
        <f t="shared" si="0"/>
        <v>0</v>
      </c>
      <c r="I25" s="223" t="e">
        <f>($H25*LEFT($B$3,3)/('Initial dilution'!$H19)/2000000)</f>
        <v>#DIV/0!</v>
      </c>
      <c r="J25" s="210" t="e">
        <f t="shared" si="1"/>
        <v>#DIV/0!</v>
      </c>
    </row>
    <row r="26" spans="1:10" ht="15" thickBot="1" x14ac:dyDescent="0.35">
      <c r="A26" s="206"/>
      <c r="B26" s="207"/>
      <c r="C26" s="207"/>
      <c r="D26" s="207"/>
      <c r="E26" s="207"/>
      <c r="F26" s="208"/>
      <c r="G26" s="207"/>
      <c r="H26" s="205">
        <f t="shared" si="0"/>
        <v>0</v>
      </c>
      <c r="I26" s="223" t="e">
        <f>($H26*LEFT($B$3,3)/('Initial dilution'!$H20)/2000000)</f>
        <v>#DIV/0!</v>
      </c>
      <c r="J26" s="210" t="e">
        <f t="shared" si="1"/>
        <v>#DIV/0!</v>
      </c>
    </row>
    <row r="27" spans="1:10" ht="15" thickBot="1" x14ac:dyDescent="0.35">
      <c r="A27" s="206"/>
      <c r="B27" s="207"/>
      <c r="C27" s="207"/>
      <c r="D27" s="207"/>
      <c r="E27" s="207"/>
      <c r="F27" s="208"/>
      <c r="G27" s="207"/>
      <c r="H27" s="205">
        <f t="shared" si="0"/>
        <v>0</v>
      </c>
      <c r="I27" s="223" t="e">
        <f>($H27*LEFT($B$3,3)/('Initial dilution'!$H21)/2000000)</f>
        <v>#DIV/0!</v>
      </c>
      <c r="J27" s="210" t="e">
        <f t="shared" si="1"/>
        <v>#DIV/0!</v>
      </c>
    </row>
    <row r="28" spans="1:10" ht="15" thickBot="1" x14ac:dyDescent="0.35">
      <c r="A28" s="206"/>
      <c r="B28" s="207"/>
      <c r="C28" s="207"/>
      <c r="D28" s="207"/>
      <c r="E28" s="207"/>
      <c r="F28" s="208"/>
      <c r="G28" s="207"/>
      <c r="H28" s="205">
        <f t="shared" si="0"/>
        <v>0</v>
      </c>
      <c r="I28" s="223" t="e">
        <f>($H28*LEFT($B$3,3)/('Initial dilution'!$H22)/2000000)</f>
        <v>#DIV/0!</v>
      </c>
      <c r="J28" s="210" t="e">
        <f t="shared" si="1"/>
        <v>#DIV/0!</v>
      </c>
    </row>
    <row r="29" spans="1:10" ht="15" thickBot="1" x14ac:dyDescent="0.35">
      <c r="A29" s="206"/>
      <c r="B29" s="207"/>
      <c r="C29" s="207"/>
      <c r="D29" s="207"/>
      <c r="E29" s="207"/>
      <c r="F29" s="208"/>
      <c r="G29" s="207"/>
      <c r="H29" s="205">
        <f t="shared" si="0"/>
        <v>0</v>
      </c>
      <c r="I29" s="223" t="e">
        <f>($H29*LEFT($B$3,3)/('Initial dilution'!$H23)/2000000)</f>
        <v>#DIV/0!</v>
      </c>
      <c r="J29" s="210" t="e">
        <f t="shared" si="1"/>
        <v>#DIV/0!</v>
      </c>
    </row>
    <row r="30" spans="1:10" ht="15" thickBot="1" x14ac:dyDescent="0.35">
      <c r="A30" s="206"/>
      <c r="B30" s="207"/>
      <c r="C30" s="207"/>
      <c r="D30" s="207"/>
      <c r="E30" s="207"/>
      <c r="F30" s="208"/>
      <c r="G30" s="207"/>
      <c r="H30" s="205">
        <f t="shared" si="0"/>
        <v>0</v>
      </c>
      <c r="I30" s="223" t="e">
        <f>($H30*LEFT($B$3,3)/('Initial dilution'!$H24)/2000000)</f>
        <v>#DIV/0!</v>
      </c>
      <c r="J30" s="210" t="e">
        <f t="shared" si="1"/>
        <v>#DIV/0!</v>
      </c>
    </row>
    <row r="31" spans="1:10" ht="15" thickBot="1" x14ac:dyDescent="0.35">
      <c r="A31" s="206"/>
      <c r="B31" s="207"/>
      <c r="C31" s="207"/>
      <c r="D31" s="207"/>
      <c r="E31" s="207"/>
      <c r="F31" s="208"/>
      <c r="G31" s="207"/>
      <c r="H31" s="205">
        <f t="shared" si="0"/>
        <v>0</v>
      </c>
      <c r="I31" s="223" t="e">
        <f>($H31*LEFT($B$3,3)/('Initial dilution'!$H25)/2000000)</f>
        <v>#DIV/0!</v>
      </c>
      <c r="J31" s="210" t="e">
        <f t="shared" si="1"/>
        <v>#DIV/0!</v>
      </c>
    </row>
    <row r="32" spans="1:10" ht="15" thickBot="1" x14ac:dyDescent="0.35">
      <c r="A32" s="206"/>
      <c r="B32" s="207"/>
      <c r="C32" s="207"/>
      <c r="D32" s="207"/>
      <c r="E32" s="207"/>
      <c r="F32" s="208"/>
      <c r="G32" s="207"/>
      <c r="H32" s="205">
        <f t="shared" si="0"/>
        <v>0</v>
      </c>
      <c r="I32" s="223" t="e">
        <f>($H32*LEFT($B$3,3)/('Initial dilution'!$H26)/2000000)</f>
        <v>#DIV/0!</v>
      </c>
      <c r="J32" s="210" t="e">
        <f t="shared" si="1"/>
        <v>#DIV/0!</v>
      </c>
    </row>
    <row r="33" spans="1:10" ht="15" thickBot="1" x14ac:dyDescent="0.35">
      <c r="A33" s="206"/>
      <c r="B33" s="207"/>
      <c r="C33" s="207"/>
      <c r="D33" s="207"/>
      <c r="E33" s="207"/>
      <c r="F33" s="208"/>
      <c r="G33" s="207"/>
      <c r="H33" s="205">
        <f t="shared" si="0"/>
        <v>0</v>
      </c>
      <c r="I33" s="223" t="e">
        <f>($H33*LEFT($B$3,3)/('Initial dilution'!$H27)/2000000)</f>
        <v>#DIV/0!</v>
      </c>
      <c r="J33" s="210" t="e">
        <f t="shared" si="1"/>
        <v>#DIV/0!</v>
      </c>
    </row>
    <row r="34" spans="1:10" ht="15" thickBot="1" x14ac:dyDescent="0.35">
      <c r="A34" s="206"/>
      <c r="B34" s="207"/>
      <c r="C34" s="207"/>
      <c r="D34" s="207"/>
      <c r="E34" s="207"/>
      <c r="F34" s="208"/>
      <c r="G34" s="207"/>
      <c r="H34" s="205">
        <f t="shared" si="0"/>
        <v>0</v>
      </c>
      <c r="I34" s="223" t="e">
        <f>($H34*LEFT($B$3,3)/('Initial dilution'!$H28)/2000000)</f>
        <v>#DIV/0!</v>
      </c>
      <c r="J34" s="210" t="e">
        <f t="shared" si="1"/>
        <v>#DIV/0!</v>
      </c>
    </row>
    <row r="35" spans="1:10" ht="15" thickBot="1" x14ac:dyDescent="0.35">
      <c r="A35" s="206"/>
      <c r="B35" s="207"/>
      <c r="C35" s="207"/>
      <c r="D35" s="207"/>
      <c r="E35" s="207"/>
      <c r="F35" s="208"/>
      <c r="G35" s="207"/>
      <c r="H35" s="205">
        <f t="shared" si="0"/>
        <v>0</v>
      </c>
      <c r="I35" s="223" t="e">
        <f>($H35*LEFT($B$3,3)/('Initial dilution'!$H29)/2000000)</f>
        <v>#DIV/0!</v>
      </c>
      <c r="J35" s="210" t="e">
        <f t="shared" si="1"/>
        <v>#DIV/0!</v>
      </c>
    </row>
    <row r="36" spans="1:10" ht="15" thickBot="1" x14ac:dyDescent="0.35">
      <c r="A36" s="206"/>
      <c r="B36" s="207"/>
      <c r="C36" s="207"/>
      <c r="D36" s="207"/>
      <c r="E36" s="207"/>
      <c r="F36" s="208"/>
      <c r="G36" s="207"/>
      <c r="H36" s="205">
        <f t="shared" si="0"/>
        <v>0</v>
      </c>
      <c r="I36" s="223" t="e">
        <f>($H36*LEFT($B$3,3)/('Initial dilution'!$H30)/2000000)</f>
        <v>#DIV/0!</v>
      </c>
      <c r="J36" s="210" t="e">
        <f t="shared" si="1"/>
        <v>#DIV/0!</v>
      </c>
    </row>
    <row r="37" spans="1:10" ht="15" thickBot="1" x14ac:dyDescent="0.35">
      <c r="A37" s="206"/>
      <c r="B37" s="207"/>
      <c r="C37" s="207"/>
      <c r="D37" s="207"/>
      <c r="E37" s="207"/>
      <c r="F37" s="208"/>
      <c r="G37" s="207"/>
      <c r="H37" s="205">
        <f t="shared" si="0"/>
        <v>0</v>
      </c>
      <c r="I37" s="223" t="e">
        <f>($H37*LEFT($B$3,3)/('Initial dilution'!$H31)/2000000)</f>
        <v>#DIV/0!</v>
      </c>
      <c r="J37" s="210" t="e">
        <f t="shared" si="1"/>
        <v>#DIV/0!</v>
      </c>
    </row>
    <row r="38" spans="1:10" ht="15" thickBot="1" x14ac:dyDescent="0.35">
      <c r="A38" s="206"/>
      <c r="B38" s="207"/>
      <c r="C38" s="207"/>
      <c r="D38" s="207"/>
      <c r="E38" s="207"/>
      <c r="F38" s="208"/>
      <c r="G38" s="207"/>
      <c r="H38" s="205">
        <f t="shared" si="0"/>
        <v>0</v>
      </c>
      <c r="I38" s="223" t="e">
        <f>($H38*LEFT($B$3,3)/('Initial dilution'!$H32)/2000000)</f>
        <v>#DIV/0!</v>
      </c>
      <c r="J38" s="210" t="e">
        <f t="shared" si="1"/>
        <v>#DIV/0!</v>
      </c>
    </row>
    <row r="39" spans="1:10" ht="15" thickBot="1" x14ac:dyDescent="0.35">
      <c r="A39" s="206"/>
      <c r="B39" s="207"/>
      <c r="C39" s="207"/>
      <c r="D39" s="207"/>
      <c r="E39" s="207"/>
      <c r="F39" s="208"/>
      <c r="G39" s="207"/>
      <c r="H39" s="205">
        <f t="shared" si="0"/>
        <v>0</v>
      </c>
      <c r="I39" s="223" t="e">
        <f>($H39*LEFT($B$3,3)/('Initial dilution'!$H33)/2000000)</f>
        <v>#DIV/0!</v>
      </c>
      <c r="J39" s="210" t="e">
        <f t="shared" si="1"/>
        <v>#DIV/0!</v>
      </c>
    </row>
    <row r="40" spans="1:10" ht="15" thickBot="1" x14ac:dyDescent="0.35">
      <c r="A40" s="206"/>
      <c r="B40" s="207"/>
      <c r="C40" s="207"/>
      <c r="D40" s="207"/>
      <c r="E40" s="207"/>
      <c r="F40" s="208"/>
      <c r="G40" s="207"/>
      <c r="H40" s="205">
        <f t="shared" si="0"/>
        <v>0</v>
      </c>
      <c r="I40" s="223" t="e">
        <f>($H40*LEFT($B$3,3)/('Initial dilution'!$H34)/2000000)</f>
        <v>#DIV/0!</v>
      </c>
      <c r="J40" s="210" t="e">
        <f t="shared" si="1"/>
        <v>#DIV/0!</v>
      </c>
    </row>
    <row r="41" spans="1:10" ht="15" thickBot="1" x14ac:dyDescent="0.35">
      <c r="A41" s="206"/>
      <c r="B41" s="207"/>
      <c r="C41" s="207"/>
      <c r="D41" s="207"/>
      <c r="E41" s="207"/>
      <c r="F41" s="208"/>
      <c r="G41" s="207"/>
      <c r="H41" s="205">
        <f t="shared" si="0"/>
        <v>0</v>
      </c>
      <c r="I41" s="223" t="e">
        <f>($H41*LEFT($B$3,3)/('Initial dilution'!$H35)/2000000)</f>
        <v>#DIV/0!</v>
      </c>
      <c r="J41" s="210" t="e">
        <f t="shared" si="1"/>
        <v>#DIV/0!</v>
      </c>
    </row>
    <row r="42" spans="1:10" ht="15" thickBot="1" x14ac:dyDescent="0.35">
      <c r="A42" s="206"/>
      <c r="B42" s="207"/>
      <c r="C42" s="207"/>
      <c r="D42" s="207"/>
      <c r="E42" s="207"/>
      <c r="F42" s="208"/>
      <c r="G42" s="207"/>
      <c r="H42" s="205">
        <f t="shared" si="0"/>
        <v>0</v>
      </c>
      <c r="I42" s="223" t="e">
        <f>($H42*LEFT($B$3,3)/('Initial dilution'!$H36)/2000000)</f>
        <v>#DIV/0!</v>
      </c>
      <c r="J42" s="210" t="e">
        <f t="shared" si="1"/>
        <v>#DIV/0!</v>
      </c>
    </row>
    <row r="43" spans="1:10" ht="15" thickBot="1" x14ac:dyDescent="0.35">
      <c r="A43" s="206"/>
      <c r="B43" s="207"/>
      <c r="C43" s="207"/>
      <c r="D43" s="207"/>
      <c r="E43" s="207"/>
      <c r="F43" s="208"/>
      <c r="G43" s="207"/>
      <c r="H43" s="205">
        <f t="shared" si="0"/>
        <v>0</v>
      </c>
      <c r="I43" s="223" t="e">
        <f>($H43*LEFT($B$3,3)/('Initial dilution'!$H37)/2000000)</f>
        <v>#DIV/0!</v>
      </c>
      <c r="J43" s="210" t="e">
        <f t="shared" si="1"/>
        <v>#DIV/0!</v>
      </c>
    </row>
    <row r="44" spans="1:10" ht="15" thickBot="1" x14ac:dyDescent="0.35">
      <c r="A44" s="206"/>
      <c r="B44" s="207"/>
      <c r="C44" s="207"/>
      <c r="D44" s="207"/>
      <c r="E44" s="207"/>
      <c r="F44" s="208"/>
      <c r="G44" s="207"/>
      <c r="H44" s="205">
        <f t="shared" si="0"/>
        <v>0</v>
      </c>
      <c r="I44" s="223" t="e">
        <f>($H44*LEFT($B$3,3)/('Initial dilution'!$H38)/2000000)</f>
        <v>#DIV/0!</v>
      </c>
      <c r="J44" s="210" t="e">
        <f t="shared" si="1"/>
        <v>#DIV/0!</v>
      </c>
    </row>
    <row r="45" spans="1:10" ht="15" thickBot="1" x14ac:dyDescent="0.35">
      <c r="A45" s="206"/>
      <c r="B45" s="207"/>
      <c r="C45" s="207"/>
      <c r="D45" s="207"/>
      <c r="E45" s="207"/>
      <c r="F45" s="208"/>
      <c r="G45" s="207"/>
      <c r="H45" s="205">
        <f t="shared" si="0"/>
        <v>0</v>
      </c>
      <c r="I45" s="223" t="e">
        <f>($H45*LEFT($B$3,3)/('Initial dilution'!$H39)/2000000)</f>
        <v>#DIV/0!</v>
      </c>
      <c r="J45" s="210" t="e">
        <f t="shared" si="1"/>
        <v>#DIV/0!</v>
      </c>
    </row>
    <row r="46" spans="1:10" ht="15" thickBot="1" x14ac:dyDescent="0.35">
      <c r="A46" s="206"/>
      <c r="B46" s="207"/>
      <c r="C46" s="207"/>
      <c r="D46" s="207"/>
      <c r="E46" s="207"/>
      <c r="F46" s="208"/>
      <c r="G46" s="207"/>
      <c r="H46" s="205">
        <f t="shared" si="0"/>
        <v>0</v>
      </c>
      <c r="I46" s="223" t="e">
        <f>($H46*LEFT($B$3,3)/('Initial dilution'!$H40)/2000000)</f>
        <v>#DIV/0!</v>
      </c>
      <c r="J46" s="210" t="e">
        <f t="shared" si="1"/>
        <v>#DIV/0!</v>
      </c>
    </row>
    <row r="47" spans="1:10" ht="15" thickBot="1" x14ac:dyDescent="0.35">
      <c r="A47" s="206"/>
      <c r="B47" s="207"/>
      <c r="C47" s="207"/>
      <c r="D47" s="207"/>
      <c r="E47" s="207"/>
      <c r="F47" s="208"/>
      <c r="G47" s="207"/>
      <c r="H47" s="205">
        <f t="shared" si="0"/>
        <v>0</v>
      </c>
      <c r="I47" s="223" t="e">
        <f>($H47*LEFT($B$3,3)/('Initial dilution'!$H41)/2000000)</f>
        <v>#DIV/0!</v>
      </c>
      <c r="J47" s="210" t="e">
        <f t="shared" si="1"/>
        <v>#DIV/0!</v>
      </c>
    </row>
    <row r="48" spans="1:10" ht="15" thickBot="1" x14ac:dyDescent="0.35">
      <c r="A48" s="206"/>
      <c r="B48" s="207"/>
      <c r="C48" s="207"/>
      <c r="D48" s="207"/>
      <c r="E48" s="207"/>
      <c r="F48" s="208"/>
      <c r="G48" s="207"/>
      <c r="H48" s="205">
        <f t="shared" si="0"/>
        <v>0</v>
      </c>
      <c r="I48" s="223" t="e">
        <f>($H48*LEFT($B$3,3)/('Initial dilution'!$H42)/2000000)</f>
        <v>#DIV/0!</v>
      </c>
      <c r="J48" s="210" t="e">
        <f t="shared" si="1"/>
        <v>#DIV/0!</v>
      </c>
    </row>
    <row r="49" spans="1:10" ht="15" thickBot="1" x14ac:dyDescent="0.35">
      <c r="A49" s="206"/>
      <c r="B49" s="207"/>
      <c r="C49" s="207"/>
      <c r="D49" s="207"/>
      <c r="E49" s="207"/>
      <c r="F49" s="208"/>
      <c r="G49" s="207"/>
      <c r="H49" s="205">
        <f t="shared" si="0"/>
        <v>0</v>
      </c>
      <c r="I49" s="223" t="e">
        <f>($H49*LEFT($B$3,3)/('Initial dilution'!$H43)/2000000)</f>
        <v>#DIV/0!</v>
      </c>
      <c r="J49" s="210" t="e">
        <f t="shared" si="1"/>
        <v>#DIV/0!</v>
      </c>
    </row>
    <row r="50" spans="1:10" ht="15" thickBot="1" x14ac:dyDescent="0.35">
      <c r="A50" s="206"/>
      <c r="B50" s="207"/>
      <c r="C50" s="207"/>
      <c r="D50" s="207"/>
      <c r="E50" s="207"/>
      <c r="F50" s="208"/>
      <c r="G50" s="207"/>
      <c r="H50" s="205">
        <f t="shared" si="0"/>
        <v>0</v>
      </c>
      <c r="I50" s="223" t="e">
        <f>($H50*LEFT($B$3,3)/('Initial dilution'!$H44)/2000000)</f>
        <v>#DIV/0!</v>
      </c>
      <c r="J50" s="210" t="e">
        <f t="shared" si="1"/>
        <v>#DIV/0!</v>
      </c>
    </row>
    <row r="51" spans="1:10" ht="15" thickBot="1" x14ac:dyDescent="0.35">
      <c r="A51" s="206"/>
      <c r="B51" s="207"/>
      <c r="C51" s="207"/>
      <c r="D51" s="207"/>
      <c r="E51" s="207"/>
      <c r="F51" s="208"/>
      <c r="G51" s="207"/>
      <c r="H51" s="205">
        <f t="shared" si="0"/>
        <v>0</v>
      </c>
      <c r="I51" s="223" t="e">
        <f>($H51*LEFT($B$3,3)/('Initial dilution'!$H45)/2000000)</f>
        <v>#DIV/0!</v>
      </c>
      <c r="J51" s="210" t="e">
        <f t="shared" si="1"/>
        <v>#DIV/0!</v>
      </c>
    </row>
    <row r="52" spans="1:10" ht="15" thickBot="1" x14ac:dyDescent="0.35">
      <c r="A52" s="206"/>
      <c r="B52" s="207"/>
      <c r="C52" s="207"/>
      <c r="D52" s="207"/>
      <c r="E52" s="207"/>
      <c r="F52" s="208"/>
      <c r="G52" s="207"/>
      <c r="H52" s="205">
        <f t="shared" si="0"/>
        <v>0</v>
      </c>
      <c r="I52" s="223" t="e">
        <f>($H52*LEFT($B$3,3)/('Initial dilution'!$H46)/2000000)</f>
        <v>#DIV/0!</v>
      </c>
      <c r="J52" s="210" t="e">
        <f t="shared" si="1"/>
        <v>#DIV/0!</v>
      </c>
    </row>
    <row r="53" spans="1:10" ht="15" thickBot="1" x14ac:dyDescent="0.35">
      <c r="A53" s="206"/>
      <c r="B53" s="207"/>
      <c r="C53" s="207"/>
      <c r="D53" s="207"/>
      <c r="E53" s="207"/>
      <c r="F53" s="208"/>
      <c r="G53" s="207"/>
      <c r="H53" s="205">
        <f t="shared" si="0"/>
        <v>0</v>
      </c>
      <c r="I53" s="223" t="e">
        <f>($H53*LEFT($B$3,3)/('Initial dilution'!$H47)/2000000)</f>
        <v>#DIV/0!</v>
      </c>
      <c r="J53" s="210" t="e">
        <f t="shared" si="1"/>
        <v>#DIV/0!</v>
      </c>
    </row>
    <row r="54" spans="1:10" ht="15" thickBot="1" x14ac:dyDescent="0.35">
      <c r="A54" s="206"/>
      <c r="B54" s="207"/>
      <c r="C54" s="207"/>
      <c r="D54" s="207"/>
      <c r="E54" s="207"/>
      <c r="F54" s="208"/>
      <c r="G54" s="207"/>
      <c r="H54" s="205">
        <f t="shared" si="0"/>
        <v>0</v>
      </c>
      <c r="I54" s="223" t="e">
        <f>($H54*LEFT($B$3,3)/('Initial dilution'!$H48)/2000000)</f>
        <v>#DIV/0!</v>
      </c>
      <c r="J54" s="210" t="e">
        <f t="shared" si="1"/>
        <v>#DIV/0!</v>
      </c>
    </row>
    <row r="55" spans="1:10" ht="15" thickBot="1" x14ac:dyDescent="0.35">
      <c r="A55" s="206"/>
      <c r="B55" s="207"/>
      <c r="C55" s="207"/>
      <c r="D55" s="207"/>
      <c r="E55" s="207"/>
      <c r="F55" s="208"/>
      <c r="G55" s="207"/>
      <c r="H55" s="205">
        <f t="shared" si="0"/>
        <v>0</v>
      </c>
      <c r="I55" s="223" t="e">
        <f>($H55*LEFT($B$3,3)/('Initial dilution'!$H49)/2000000)</f>
        <v>#DIV/0!</v>
      </c>
      <c r="J55" s="210" t="e">
        <f t="shared" si="1"/>
        <v>#DIV/0!</v>
      </c>
    </row>
    <row r="56" spans="1:10" ht="15" thickBot="1" x14ac:dyDescent="0.35">
      <c r="A56" s="206"/>
      <c r="B56" s="207"/>
      <c r="C56" s="207"/>
      <c r="D56" s="207"/>
      <c r="E56" s="207"/>
      <c r="F56" s="208"/>
      <c r="G56" s="207"/>
      <c r="H56" s="205">
        <f t="shared" si="0"/>
        <v>0</v>
      </c>
      <c r="I56" s="223" t="e">
        <f>($H56*LEFT($B$3,3)/('Initial dilution'!$H50)/2000000)</f>
        <v>#DIV/0!</v>
      </c>
      <c r="J56" s="210" t="e">
        <f t="shared" si="1"/>
        <v>#DIV/0!</v>
      </c>
    </row>
    <row r="57" spans="1:10" ht="15" thickBot="1" x14ac:dyDescent="0.35">
      <c r="A57" s="206"/>
      <c r="B57" s="207"/>
      <c r="C57" s="207"/>
      <c r="D57" s="207"/>
      <c r="E57" s="207"/>
      <c r="F57" s="208"/>
      <c r="G57" s="207"/>
      <c r="H57" s="205">
        <f t="shared" si="0"/>
        <v>0</v>
      </c>
      <c r="I57" s="223" t="e">
        <f>($H57*LEFT($B$3,3)/('Initial dilution'!$H51)/2000000)</f>
        <v>#DIV/0!</v>
      </c>
      <c r="J57" s="210" t="e">
        <f t="shared" si="1"/>
        <v>#DIV/0!</v>
      </c>
    </row>
    <row r="58" spans="1:10" ht="15" thickBot="1" x14ac:dyDescent="0.35">
      <c r="A58" s="206"/>
      <c r="B58" s="207"/>
      <c r="C58" s="207"/>
      <c r="D58" s="207"/>
      <c r="E58" s="207"/>
      <c r="F58" s="208"/>
      <c r="G58" s="207"/>
      <c r="H58" s="205">
        <f t="shared" si="0"/>
        <v>0</v>
      </c>
      <c r="I58" s="223" t="e">
        <f>($H58*LEFT($B$3,3)/('Initial dilution'!$H52)/2000000)</f>
        <v>#DIV/0!</v>
      </c>
      <c r="J58" s="210" t="e">
        <f t="shared" si="1"/>
        <v>#DIV/0!</v>
      </c>
    </row>
    <row r="59" spans="1:10" ht="15" thickBot="1" x14ac:dyDescent="0.35">
      <c r="A59" s="206"/>
      <c r="B59" s="207"/>
      <c r="C59" s="207"/>
      <c r="D59" s="207"/>
      <c r="E59" s="207"/>
      <c r="F59" s="208"/>
      <c r="G59" s="207"/>
      <c r="H59" s="205">
        <f t="shared" si="0"/>
        <v>0</v>
      </c>
      <c r="I59" s="223" t="e">
        <f>($H59*LEFT($B$3,3)/('Initial dilution'!$H53)/2000000)</f>
        <v>#DIV/0!</v>
      </c>
      <c r="J59" s="210" t="e">
        <f t="shared" si="1"/>
        <v>#DIV/0!</v>
      </c>
    </row>
    <row r="60" spans="1:10" ht="15" thickBot="1" x14ac:dyDescent="0.35">
      <c r="A60" s="206"/>
      <c r="B60" s="207"/>
      <c r="C60" s="207"/>
      <c r="D60" s="207"/>
      <c r="E60" s="207"/>
      <c r="F60" s="208"/>
      <c r="G60" s="207"/>
      <c r="H60" s="205">
        <f t="shared" si="0"/>
        <v>0</v>
      </c>
      <c r="I60" s="223" t="e">
        <f>($H60*LEFT($B$3,3)/('Initial dilution'!$H54)/2000000)</f>
        <v>#DIV/0!</v>
      </c>
      <c r="J60" s="210" t="e">
        <f t="shared" si="1"/>
        <v>#DIV/0!</v>
      </c>
    </row>
    <row r="61" spans="1:10" ht="15" thickBot="1" x14ac:dyDescent="0.35">
      <c r="A61" s="206"/>
      <c r="B61" s="207"/>
      <c r="C61" s="207"/>
      <c r="D61" s="207"/>
      <c r="E61" s="207"/>
      <c r="F61" s="208"/>
      <c r="G61" s="207"/>
      <c r="H61" s="205">
        <f t="shared" si="0"/>
        <v>0</v>
      </c>
      <c r="I61" s="223" t="e">
        <f>($H61*LEFT($B$3,3)/('Initial dilution'!$H55)/2000000)</f>
        <v>#DIV/0!</v>
      </c>
      <c r="J61" s="210" t="e">
        <f t="shared" si="1"/>
        <v>#DIV/0!</v>
      </c>
    </row>
    <row r="62" spans="1:10" ht="15" thickBot="1" x14ac:dyDescent="0.35">
      <c r="A62" s="206"/>
      <c r="B62" s="207"/>
      <c r="C62" s="207"/>
      <c r="D62" s="207"/>
      <c r="E62" s="207"/>
      <c r="F62" s="208"/>
      <c r="G62" s="207"/>
      <c r="H62" s="205">
        <f t="shared" si="0"/>
        <v>0</v>
      </c>
      <c r="I62" s="223" t="e">
        <f>($H62*LEFT($B$3,3)/('Initial dilution'!$H56)/2000000)</f>
        <v>#DIV/0!</v>
      </c>
      <c r="J62" s="210" t="e">
        <f t="shared" si="1"/>
        <v>#DIV/0!</v>
      </c>
    </row>
    <row r="63" spans="1:10" ht="15" thickBot="1" x14ac:dyDescent="0.35">
      <c r="A63" s="206"/>
      <c r="B63" s="207"/>
      <c r="C63" s="207"/>
      <c r="D63" s="207"/>
      <c r="E63" s="207"/>
      <c r="F63" s="208"/>
      <c r="G63" s="207"/>
      <c r="H63" s="205">
        <f t="shared" si="0"/>
        <v>0</v>
      </c>
      <c r="I63" s="223" t="e">
        <f>($H63*LEFT($B$3,3)/('Initial dilution'!$H57)/2000000)</f>
        <v>#DIV/0!</v>
      </c>
      <c r="J63" s="210" t="e">
        <f t="shared" si="1"/>
        <v>#DIV/0!</v>
      </c>
    </row>
    <row r="64" spans="1:10" ht="15" thickBot="1" x14ac:dyDescent="0.35">
      <c r="A64" s="206"/>
      <c r="B64" s="207"/>
      <c r="C64" s="207"/>
      <c r="D64" s="207"/>
      <c r="E64" s="207"/>
      <c r="F64" s="208"/>
      <c r="G64" s="207"/>
      <c r="H64" s="205">
        <f t="shared" si="0"/>
        <v>0</v>
      </c>
      <c r="I64" s="223" t="e">
        <f>($H64*LEFT($B$3,3)/('Initial dilution'!$H58)/2000000)</f>
        <v>#DIV/0!</v>
      </c>
      <c r="J64" s="210" t="e">
        <f t="shared" si="1"/>
        <v>#DIV/0!</v>
      </c>
    </row>
    <row r="65" spans="1:10" ht="15" thickBot="1" x14ac:dyDescent="0.35">
      <c r="A65" s="206"/>
      <c r="B65" s="207"/>
      <c r="C65" s="207"/>
      <c r="D65" s="207"/>
      <c r="E65" s="207"/>
      <c r="F65" s="208"/>
      <c r="G65" s="207"/>
      <c r="H65" s="205">
        <f t="shared" si="0"/>
        <v>0</v>
      </c>
      <c r="I65" s="223" t="e">
        <f>($H65*LEFT($B$3,3)/('Initial dilution'!$H59)/2000000)</f>
        <v>#DIV/0!</v>
      </c>
      <c r="J65" s="210" t="e">
        <f t="shared" si="1"/>
        <v>#DIV/0!</v>
      </c>
    </row>
    <row r="66" spans="1:10" ht="15" thickBot="1" x14ac:dyDescent="0.35">
      <c r="A66" s="206"/>
      <c r="B66" s="207"/>
      <c r="C66" s="207"/>
      <c r="D66" s="207"/>
      <c r="E66" s="207"/>
      <c r="F66" s="208"/>
      <c r="G66" s="207"/>
      <c r="H66" s="205">
        <f t="shared" si="0"/>
        <v>0</v>
      </c>
      <c r="I66" s="223" t="e">
        <f>($H66*LEFT($B$3,3)/('Initial dilution'!$H60)/2000000)</f>
        <v>#DIV/0!</v>
      </c>
      <c r="J66" s="210" t="e">
        <f t="shared" si="1"/>
        <v>#DIV/0!</v>
      </c>
    </row>
    <row r="67" spans="1:10" ht="15" thickBot="1" x14ac:dyDescent="0.35">
      <c r="A67" s="206"/>
      <c r="B67" s="207"/>
      <c r="C67" s="207"/>
      <c r="D67" s="207"/>
      <c r="E67" s="207"/>
      <c r="F67" s="208"/>
      <c r="G67" s="207"/>
      <c r="H67" s="205">
        <f t="shared" si="0"/>
        <v>0</v>
      </c>
      <c r="I67" s="223" t="e">
        <f>($H67*LEFT($B$3,3)/('Initial dilution'!$H61)/2000000)</f>
        <v>#DIV/0!</v>
      </c>
      <c r="J67" s="210" t="e">
        <f t="shared" si="1"/>
        <v>#DIV/0!</v>
      </c>
    </row>
    <row r="68" spans="1:10" ht="15" thickBot="1" x14ac:dyDescent="0.35">
      <c r="A68" s="206"/>
      <c r="B68" s="207"/>
      <c r="C68" s="207"/>
      <c r="D68" s="207"/>
      <c r="E68" s="207"/>
      <c r="F68" s="208"/>
      <c r="G68" s="207"/>
      <c r="H68" s="205">
        <f t="shared" si="0"/>
        <v>0</v>
      </c>
      <c r="I68" s="223" t="e">
        <f>($H68*LEFT($B$3,3)/('Initial dilution'!$H62)/2000000)</f>
        <v>#DIV/0!</v>
      </c>
      <c r="J68" s="210" t="e">
        <f t="shared" si="1"/>
        <v>#DIV/0!</v>
      </c>
    </row>
    <row r="69" spans="1:10" ht="15" thickBot="1" x14ac:dyDescent="0.35">
      <c r="A69" s="206"/>
      <c r="B69" s="207"/>
      <c r="C69" s="207"/>
      <c r="D69" s="207"/>
      <c r="E69" s="207"/>
      <c r="F69" s="208"/>
      <c r="G69" s="207"/>
      <c r="H69" s="205">
        <f t="shared" si="0"/>
        <v>0</v>
      </c>
      <c r="I69" s="223" t="e">
        <f>($H69*LEFT($B$3,3)/('Initial dilution'!$H63)/2000000)</f>
        <v>#DIV/0!</v>
      </c>
      <c r="J69" s="210" t="e">
        <f t="shared" si="1"/>
        <v>#DIV/0!</v>
      </c>
    </row>
    <row r="70" spans="1:10" ht="15" thickBot="1" x14ac:dyDescent="0.35">
      <c r="A70" s="206"/>
      <c r="B70" s="207"/>
      <c r="C70" s="207"/>
      <c r="D70" s="207"/>
      <c r="E70" s="207"/>
      <c r="F70" s="208"/>
      <c r="G70" s="207"/>
      <c r="H70" s="205">
        <f t="shared" si="0"/>
        <v>0</v>
      </c>
      <c r="I70" s="223" t="e">
        <f>($H70*LEFT($B$3,3)/('Initial dilution'!$H64)/2000000)</f>
        <v>#DIV/0!</v>
      </c>
      <c r="J70" s="210" t="e">
        <f t="shared" si="1"/>
        <v>#DIV/0!</v>
      </c>
    </row>
    <row r="71" spans="1:10" ht="15" thickBot="1" x14ac:dyDescent="0.35">
      <c r="A71" s="206"/>
      <c r="B71" s="207"/>
      <c r="C71" s="207"/>
      <c r="D71" s="207"/>
      <c r="E71" s="207"/>
      <c r="F71" s="208"/>
      <c r="G71" s="207"/>
      <c r="H71" s="205">
        <f t="shared" si="0"/>
        <v>0</v>
      </c>
      <c r="I71" s="223" t="e">
        <f>($H71*LEFT($B$3,3)/('Initial dilution'!$H65)/2000000)</f>
        <v>#DIV/0!</v>
      </c>
      <c r="J71" s="210" t="e">
        <f t="shared" si="1"/>
        <v>#DIV/0!</v>
      </c>
    </row>
    <row r="72" spans="1:10" ht="15" thickBot="1" x14ac:dyDescent="0.35">
      <c r="A72" s="206"/>
      <c r="B72" s="207"/>
      <c r="C72" s="207"/>
      <c r="D72" s="207"/>
      <c r="E72" s="207"/>
      <c r="F72" s="208"/>
      <c r="G72" s="207"/>
      <c r="H72" s="205">
        <f t="shared" si="0"/>
        <v>0</v>
      </c>
      <c r="I72" s="223" t="e">
        <f>($H72*LEFT($B$3,3)/('Initial dilution'!$H66)/2000000)</f>
        <v>#DIV/0!</v>
      </c>
      <c r="J72" s="210" t="e">
        <f t="shared" si="1"/>
        <v>#DIV/0!</v>
      </c>
    </row>
    <row r="73" spans="1:10" ht="15" thickBot="1" x14ac:dyDescent="0.35">
      <c r="A73" s="206"/>
      <c r="B73" s="207"/>
      <c r="C73" s="207"/>
      <c r="D73" s="207"/>
      <c r="E73" s="207"/>
      <c r="F73" s="208"/>
      <c r="G73" s="207"/>
      <c r="H73" s="205">
        <f t="shared" si="0"/>
        <v>0</v>
      </c>
      <c r="I73" s="223" t="e">
        <f>($H73*LEFT($B$3,3)/('Initial dilution'!$H67)/2000000)</f>
        <v>#DIV/0!</v>
      </c>
      <c r="J73" s="210" t="e">
        <f t="shared" si="1"/>
        <v>#DIV/0!</v>
      </c>
    </row>
    <row r="74" spans="1:10" ht="15" thickBot="1" x14ac:dyDescent="0.35">
      <c r="A74" s="206"/>
      <c r="B74" s="207"/>
      <c r="C74" s="207"/>
      <c r="D74" s="207"/>
      <c r="E74" s="207"/>
      <c r="F74" s="208"/>
      <c r="G74" s="207"/>
      <c r="H74" s="205">
        <f t="shared" si="0"/>
        <v>0</v>
      </c>
      <c r="I74" s="223" t="e">
        <f>($H74*LEFT($B$3,3)/('Initial dilution'!$H68)/2000000)</f>
        <v>#DIV/0!</v>
      </c>
      <c r="J74" s="210" t="e">
        <f t="shared" si="1"/>
        <v>#DIV/0!</v>
      </c>
    </row>
    <row r="75" spans="1:10" ht="15" thickBot="1" x14ac:dyDescent="0.35">
      <c r="A75" s="206"/>
      <c r="B75" s="207"/>
      <c r="C75" s="207"/>
      <c r="D75" s="207"/>
      <c r="E75" s="207"/>
      <c r="F75" s="208"/>
      <c r="G75" s="207"/>
      <c r="H75" s="205">
        <f t="shared" si="0"/>
        <v>0</v>
      </c>
      <c r="I75" s="223" t="e">
        <f>($H75*LEFT($B$3,3)/('Initial dilution'!$H69)/2000000)</f>
        <v>#DIV/0!</v>
      </c>
      <c r="J75" s="210" t="e">
        <f t="shared" si="1"/>
        <v>#DIV/0!</v>
      </c>
    </row>
    <row r="76" spans="1:10" ht="15" thickBot="1" x14ac:dyDescent="0.35">
      <c r="A76" s="206"/>
      <c r="B76" s="207"/>
      <c r="C76" s="207"/>
      <c r="D76" s="207"/>
      <c r="E76" s="207"/>
      <c r="F76" s="208"/>
      <c r="G76" s="207"/>
      <c r="H76" s="205">
        <f t="shared" si="0"/>
        <v>0</v>
      </c>
      <c r="I76" s="223" t="e">
        <f>($H76*LEFT($B$3,3)/('Initial dilution'!$H70)/2000000)</f>
        <v>#DIV/0!</v>
      </c>
      <c r="J76" s="210" t="e">
        <f t="shared" si="1"/>
        <v>#DIV/0!</v>
      </c>
    </row>
    <row r="77" spans="1:10" ht="15" thickBot="1" x14ac:dyDescent="0.35">
      <c r="A77" s="206"/>
      <c r="B77" s="207"/>
      <c r="C77" s="207"/>
      <c r="D77" s="207"/>
      <c r="E77" s="207"/>
      <c r="F77" s="208"/>
      <c r="G77" s="207"/>
      <c r="H77" s="205">
        <f t="shared" si="0"/>
        <v>0</v>
      </c>
      <c r="I77" s="223" t="e">
        <f>($H77*LEFT($B$3,3)/('Initial dilution'!$H71)/2000000)</f>
        <v>#DIV/0!</v>
      </c>
      <c r="J77" s="210" t="e">
        <f t="shared" si="1"/>
        <v>#DIV/0!</v>
      </c>
    </row>
    <row r="78" spans="1:10" ht="15" thickBot="1" x14ac:dyDescent="0.35">
      <c r="A78" s="206"/>
      <c r="B78" s="207"/>
      <c r="C78" s="207"/>
      <c r="D78" s="207"/>
      <c r="E78" s="207"/>
      <c r="F78" s="208"/>
      <c r="G78" s="207"/>
      <c r="H78" s="205">
        <f t="shared" si="0"/>
        <v>0</v>
      </c>
      <c r="I78" s="223" t="e">
        <f>($H78*LEFT($B$3,3)/('Initial dilution'!$H72)/2000000)</f>
        <v>#DIV/0!</v>
      </c>
      <c r="J78" s="210" t="e">
        <f t="shared" si="1"/>
        <v>#DIV/0!</v>
      </c>
    </row>
    <row r="79" spans="1:10" ht="15" thickBot="1" x14ac:dyDescent="0.35">
      <c r="A79" s="206"/>
      <c r="B79" s="207"/>
      <c r="C79" s="207"/>
      <c r="D79" s="207"/>
      <c r="E79" s="207"/>
      <c r="F79" s="208"/>
      <c r="G79" s="207"/>
      <c r="H79" s="205">
        <f t="shared" si="0"/>
        <v>0</v>
      </c>
      <c r="I79" s="223" t="e">
        <f>($H79*LEFT($B$3,3)/('Initial dilution'!$H73)/2000000)</f>
        <v>#DIV/0!</v>
      </c>
      <c r="J79" s="210" t="e">
        <f t="shared" si="1"/>
        <v>#DIV/0!</v>
      </c>
    </row>
    <row r="80" spans="1:10" ht="15" thickBot="1" x14ac:dyDescent="0.35">
      <c r="A80" s="206"/>
      <c r="B80" s="207"/>
      <c r="C80" s="207"/>
      <c r="D80" s="207"/>
      <c r="E80" s="207"/>
      <c r="F80" s="208"/>
      <c r="G80" s="207"/>
      <c r="H80" s="205">
        <f t="shared" si="0"/>
        <v>0</v>
      </c>
      <c r="I80" s="223" t="e">
        <f>($H80*LEFT($B$3,3)/('Initial dilution'!$H74)/2000000)</f>
        <v>#DIV/0!</v>
      </c>
      <c r="J80" s="210" t="e">
        <f t="shared" si="1"/>
        <v>#DIV/0!</v>
      </c>
    </row>
    <row r="81" spans="1:10" ht="15" thickBot="1" x14ac:dyDescent="0.35">
      <c r="A81" s="206"/>
      <c r="B81" s="207"/>
      <c r="C81" s="207"/>
      <c r="D81" s="207"/>
      <c r="E81" s="207"/>
      <c r="F81" s="208"/>
      <c r="G81" s="207"/>
      <c r="H81" s="205">
        <f t="shared" si="0"/>
        <v>0</v>
      </c>
      <c r="I81" s="223" t="e">
        <f>($H81*LEFT($B$3,3)/('Initial dilution'!$H75)/2000000)</f>
        <v>#DIV/0!</v>
      </c>
      <c r="J81" s="210" t="e">
        <f t="shared" si="1"/>
        <v>#DIV/0!</v>
      </c>
    </row>
    <row r="82" spans="1:10" ht="15" thickBot="1" x14ac:dyDescent="0.35">
      <c r="A82" s="206"/>
      <c r="B82" s="207"/>
      <c r="C82" s="207"/>
      <c r="D82" s="207"/>
      <c r="E82" s="207"/>
      <c r="F82" s="208"/>
      <c r="G82" s="207"/>
      <c r="H82" s="205">
        <f t="shared" ref="H82:H112" si="2">G82*F82/100</f>
        <v>0</v>
      </c>
      <c r="I82" s="223" t="e">
        <f>($H82*LEFT($B$3,3)/('Initial dilution'!$H76)/2000000)</f>
        <v>#DIV/0!</v>
      </c>
      <c r="J82" s="210" t="e">
        <f t="shared" ref="J82:J112" si="3">(I82)*2</f>
        <v>#DIV/0!</v>
      </c>
    </row>
    <row r="83" spans="1:10" ht="15" thickBot="1" x14ac:dyDescent="0.35">
      <c r="A83" s="206"/>
      <c r="B83" s="207"/>
      <c r="C83" s="207"/>
      <c r="D83" s="207"/>
      <c r="E83" s="207"/>
      <c r="F83" s="208"/>
      <c r="G83" s="207"/>
      <c r="H83" s="205">
        <f t="shared" si="2"/>
        <v>0</v>
      </c>
      <c r="I83" s="223" t="e">
        <f>($H83*LEFT($B$3,3)/('Initial dilution'!$H77)/2000000)</f>
        <v>#DIV/0!</v>
      </c>
      <c r="J83" s="210" t="e">
        <f t="shared" si="3"/>
        <v>#DIV/0!</v>
      </c>
    </row>
    <row r="84" spans="1:10" ht="15" thickBot="1" x14ac:dyDescent="0.35">
      <c r="A84" s="206"/>
      <c r="B84" s="207"/>
      <c r="C84" s="207"/>
      <c r="D84" s="207"/>
      <c r="E84" s="207"/>
      <c r="F84" s="208"/>
      <c r="G84" s="207"/>
      <c r="H84" s="205">
        <f t="shared" si="2"/>
        <v>0</v>
      </c>
      <c r="I84" s="223" t="e">
        <f>($H84*LEFT($B$3,3)/('Initial dilution'!$H78)/2000000)</f>
        <v>#DIV/0!</v>
      </c>
      <c r="J84" s="210" t="e">
        <f t="shared" si="3"/>
        <v>#DIV/0!</v>
      </c>
    </row>
    <row r="85" spans="1:10" ht="15" thickBot="1" x14ac:dyDescent="0.35">
      <c r="A85" s="206"/>
      <c r="B85" s="207"/>
      <c r="C85" s="207"/>
      <c r="D85" s="207"/>
      <c r="E85" s="207"/>
      <c r="F85" s="208"/>
      <c r="G85" s="207"/>
      <c r="H85" s="205">
        <f t="shared" si="2"/>
        <v>0</v>
      </c>
      <c r="I85" s="223" t="e">
        <f>($H85*LEFT($B$3,3)/('Initial dilution'!$H79)/2000000)</f>
        <v>#DIV/0!</v>
      </c>
      <c r="J85" s="210" t="e">
        <f t="shared" si="3"/>
        <v>#DIV/0!</v>
      </c>
    </row>
    <row r="86" spans="1:10" ht="15" thickBot="1" x14ac:dyDescent="0.35">
      <c r="A86" s="206"/>
      <c r="B86" s="207"/>
      <c r="C86" s="207"/>
      <c r="D86" s="207"/>
      <c r="E86" s="207"/>
      <c r="F86" s="208"/>
      <c r="G86" s="207"/>
      <c r="H86" s="205">
        <f t="shared" si="2"/>
        <v>0</v>
      </c>
      <c r="I86" s="223" t="e">
        <f>($H86*LEFT($B$3,3)/('Initial dilution'!$H80)/2000000)</f>
        <v>#DIV/0!</v>
      </c>
      <c r="J86" s="210" t="e">
        <f t="shared" si="3"/>
        <v>#DIV/0!</v>
      </c>
    </row>
    <row r="87" spans="1:10" ht="15" thickBot="1" x14ac:dyDescent="0.35">
      <c r="A87" s="206"/>
      <c r="B87" s="207"/>
      <c r="C87" s="207"/>
      <c r="D87" s="207"/>
      <c r="E87" s="207"/>
      <c r="F87" s="208"/>
      <c r="G87" s="207"/>
      <c r="H87" s="205">
        <f t="shared" si="2"/>
        <v>0</v>
      </c>
      <c r="I87" s="223" t="e">
        <f>($H87*LEFT($B$3,3)/('Initial dilution'!$H81)/2000000)</f>
        <v>#DIV/0!</v>
      </c>
      <c r="J87" s="210" t="e">
        <f t="shared" si="3"/>
        <v>#DIV/0!</v>
      </c>
    </row>
    <row r="88" spans="1:10" ht="15" thickBot="1" x14ac:dyDescent="0.35">
      <c r="A88" s="206"/>
      <c r="B88" s="207"/>
      <c r="C88" s="207"/>
      <c r="D88" s="207"/>
      <c r="E88" s="207"/>
      <c r="F88" s="208"/>
      <c r="G88" s="207"/>
      <c r="H88" s="205">
        <f t="shared" si="2"/>
        <v>0</v>
      </c>
      <c r="I88" s="223" t="e">
        <f>($H88*LEFT($B$3,3)/('Initial dilution'!$H82)/2000000)</f>
        <v>#DIV/0!</v>
      </c>
      <c r="J88" s="210" t="e">
        <f t="shared" si="3"/>
        <v>#DIV/0!</v>
      </c>
    </row>
    <row r="89" spans="1:10" ht="15" thickBot="1" x14ac:dyDescent="0.35">
      <c r="A89" s="206"/>
      <c r="B89" s="207"/>
      <c r="C89" s="207"/>
      <c r="D89" s="207"/>
      <c r="E89" s="207"/>
      <c r="F89" s="208"/>
      <c r="G89" s="207"/>
      <c r="H89" s="205">
        <f t="shared" si="2"/>
        <v>0</v>
      </c>
      <c r="I89" s="223" t="e">
        <f>($H89*LEFT($B$3,3)/('Initial dilution'!$H83)/2000000)</f>
        <v>#DIV/0!</v>
      </c>
      <c r="J89" s="210" t="e">
        <f t="shared" si="3"/>
        <v>#DIV/0!</v>
      </c>
    </row>
    <row r="90" spans="1:10" ht="15" thickBot="1" x14ac:dyDescent="0.35">
      <c r="A90" s="206"/>
      <c r="B90" s="207"/>
      <c r="C90" s="207"/>
      <c r="D90" s="207"/>
      <c r="E90" s="207"/>
      <c r="F90" s="208"/>
      <c r="G90" s="207"/>
      <c r="H90" s="205">
        <f t="shared" si="2"/>
        <v>0</v>
      </c>
      <c r="I90" s="223" t="e">
        <f>($H90*LEFT($B$3,3)/('Initial dilution'!$H84)/2000000)</f>
        <v>#DIV/0!</v>
      </c>
      <c r="J90" s="210" t="e">
        <f t="shared" si="3"/>
        <v>#DIV/0!</v>
      </c>
    </row>
    <row r="91" spans="1:10" ht="15" thickBot="1" x14ac:dyDescent="0.35">
      <c r="A91" s="206"/>
      <c r="B91" s="207"/>
      <c r="C91" s="207"/>
      <c r="D91" s="207"/>
      <c r="E91" s="207"/>
      <c r="F91" s="208"/>
      <c r="G91" s="207"/>
      <c r="H91" s="205">
        <f t="shared" si="2"/>
        <v>0</v>
      </c>
      <c r="I91" s="223" t="e">
        <f>($H91*LEFT($B$3,3)/('Initial dilution'!$H85)/2000000)</f>
        <v>#DIV/0!</v>
      </c>
      <c r="J91" s="210" t="e">
        <f t="shared" si="3"/>
        <v>#DIV/0!</v>
      </c>
    </row>
    <row r="92" spans="1:10" ht="15" thickBot="1" x14ac:dyDescent="0.35">
      <c r="A92" s="206"/>
      <c r="B92" s="207"/>
      <c r="C92" s="207"/>
      <c r="D92" s="207"/>
      <c r="E92" s="207"/>
      <c r="F92" s="208"/>
      <c r="G92" s="207"/>
      <c r="H92" s="205">
        <f t="shared" si="2"/>
        <v>0</v>
      </c>
      <c r="I92" s="223" t="e">
        <f>($H92*LEFT($B$3,3)/('Initial dilution'!$H86)/2000000)</f>
        <v>#DIV/0!</v>
      </c>
      <c r="J92" s="210" t="e">
        <f t="shared" si="3"/>
        <v>#DIV/0!</v>
      </c>
    </row>
    <row r="93" spans="1:10" ht="15" thickBot="1" x14ac:dyDescent="0.35">
      <c r="A93" s="206"/>
      <c r="B93" s="207"/>
      <c r="C93" s="207"/>
      <c r="D93" s="207"/>
      <c r="E93" s="207"/>
      <c r="F93" s="208"/>
      <c r="G93" s="207"/>
      <c r="H93" s="205">
        <f t="shared" si="2"/>
        <v>0</v>
      </c>
      <c r="I93" s="223" t="e">
        <f>($H93*LEFT($B$3,3)/('Initial dilution'!$H87)/2000000)</f>
        <v>#DIV/0!</v>
      </c>
      <c r="J93" s="210" t="e">
        <f t="shared" si="3"/>
        <v>#DIV/0!</v>
      </c>
    </row>
    <row r="94" spans="1:10" ht="15" thickBot="1" x14ac:dyDescent="0.35">
      <c r="A94" s="206"/>
      <c r="B94" s="207"/>
      <c r="C94" s="207"/>
      <c r="D94" s="207"/>
      <c r="E94" s="207"/>
      <c r="F94" s="208"/>
      <c r="G94" s="207"/>
      <c r="H94" s="205">
        <f t="shared" si="2"/>
        <v>0</v>
      </c>
      <c r="I94" s="223" t="e">
        <f>($H94*LEFT($B$3,3)/('Initial dilution'!$H88)/2000000)</f>
        <v>#DIV/0!</v>
      </c>
      <c r="J94" s="210" t="e">
        <f t="shared" si="3"/>
        <v>#DIV/0!</v>
      </c>
    </row>
    <row r="95" spans="1:10" ht="15" thickBot="1" x14ac:dyDescent="0.35">
      <c r="A95" s="206"/>
      <c r="B95" s="207"/>
      <c r="C95" s="207"/>
      <c r="D95" s="207"/>
      <c r="E95" s="207"/>
      <c r="F95" s="208"/>
      <c r="G95" s="207"/>
      <c r="H95" s="205">
        <f t="shared" si="2"/>
        <v>0</v>
      </c>
      <c r="I95" s="223" t="e">
        <f>($H95*LEFT($B$3,3)/('Initial dilution'!$H89)/2000000)</f>
        <v>#DIV/0!</v>
      </c>
      <c r="J95" s="210" t="e">
        <f t="shared" si="3"/>
        <v>#DIV/0!</v>
      </c>
    </row>
    <row r="96" spans="1:10" ht="15" thickBot="1" x14ac:dyDescent="0.35">
      <c r="A96" s="206"/>
      <c r="B96" s="207"/>
      <c r="C96" s="207"/>
      <c r="D96" s="207"/>
      <c r="E96" s="207"/>
      <c r="F96" s="208"/>
      <c r="G96" s="207"/>
      <c r="H96" s="205">
        <f t="shared" si="2"/>
        <v>0</v>
      </c>
      <c r="I96" s="223" t="e">
        <f>($H96*LEFT($B$3,3)/('Initial dilution'!$H90)/2000000)</f>
        <v>#DIV/0!</v>
      </c>
      <c r="J96" s="210" t="e">
        <f t="shared" si="3"/>
        <v>#DIV/0!</v>
      </c>
    </row>
    <row r="97" spans="1:10" ht="15" thickBot="1" x14ac:dyDescent="0.35">
      <c r="A97" s="206"/>
      <c r="B97" s="207"/>
      <c r="C97" s="207"/>
      <c r="D97" s="207"/>
      <c r="E97" s="207"/>
      <c r="F97" s="208"/>
      <c r="G97" s="207"/>
      <c r="H97" s="205">
        <f t="shared" si="2"/>
        <v>0</v>
      </c>
      <c r="I97" s="223" t="e">
        <f>($H97*LEFT($B$3,3)/('Initial dilution'!$H91)/2000000)</f>
        <v>#DIV/0!</v>
      </c>
      <c r="J97" s="210" t="e">
        <f t="shared" si="3"/>
        <v>#DIV/0!</v>
      </c>
    </row>
    <row r="98" spans="1:10" ht="15" thickBot="1" x14ac:dyDescent="0.35">
      <c r="A98" s="206"/>
      <c r="B98" s="207"/>
      <c r="C98" s="207"/>
      <c r="D98" s="207"/>
      <c r="E98" s="207"/>
      <c r="F98" s="208"/>
      <c r="G98" s="207"/>
      <c r="H98" s="205">
        <f t="shared" si="2"/>
        <v>0</v>
      </c>
      <c r="I98" s="223" t="e">
        <f>($H98*LEFT($B$3,3)/('Initial dilution'!$H92)/2000000)</f>
        <v>#DIV/0!</v>
      </c>
      <c r="J98" s="210" t="e">
        <f t="shared" si="3"/>
        <v>#DIV/0!</v>
      </c>
    </row>
    <row r="99" spans="1:10" ht="15" thickBot="1" x14ac:dyDescent="0.35">
      <c r="A99" s="206"/>
      <c r="B99" s="207"/>
      <c r="C99" s="207"/>
      <c r="D99" s="207"/>
      <c r="E99" s="207"/>
      <c r="F99" s="208"/>
      <c r="G99" s="207"/>
      <c r="H99" s="205">
        <f t="shared" si="2"/>
        <v>0</v>
      </c>
      <c r="I99" s="223" t="e">
        <f>($H99*LEFT($B$3,3)/('Initial dilution'!$H93)/2000000)</f>
        <v>#DIV/0!</v>
      </c>
      <c r="J99" s="210" t="e">
        <f t="shared" si="3"/>
        <v>#DIV/0!</v>
      </c>
    </row>
    <row r="100" spans="1:10" ht="15" thickBot="1" x14ac:dyDescent="0.35">
      <c r="A100" s="206"/>
      <c r="B100" s="207"/>
      <c r="C100" s="207"/>
      <c r="D100" s="207"/>
      <c r="E100" s="207"/>
      <c r="F100" s="208"/>
      <c r="G100" s="207"/>
      <c r="H100" s="205">
        <f t="shared" si="2"/>
        <v>0</v>
      </c>
      <c r="I100" s="223" t="e">
        <f>($H100*LEFT($B$3,3)/('Initial dilution'!$H94)/2000000)</f>
        <v>#DIV/0!</v>
      </c>
      <c r="J100" s="210" t="e">
        <f t="shared" si="3"/>
        <v>#DIV/0!</v>
      </c>
    </row>
    <row r="101" spans="1:10" ht="15" thickBot="1" x14ac:dyDescent="0.35">
      <c r="A101" s="206"/>
      <c r="B101" s="207"/>
      <c r="C101" s="207"/>
      <c r="D101" s="207"/>
      <c r="E101" s="207"/>
      <c r="F101" s="208"/>
      <c r="G101" s="207"/>
      <c r="H101" s="205">
        <f t="shared" si="2"/>
        <v>0</v>
      </c>
      <c r="I101" s="223" t="e">
        <f>($H101*LEFT($B$3,3)/('Initial dilution'!$H95)/2000000)</f>
        <v>#DIV/0!</v>
      </c>
      <c r="J101" s="210" t="e">
        <f t="shared" si="3"/>
        <v>#DIV/0!</v>
      </c>
    </row>
    <row r="102" spans="1:10" ht="15" thickBot="1" x14ac:dyDescent="0.35">
      <c r="A102" s="206"/>
      <c r="B102" s="207"/>
      <c r="C102" s="207"/>
      <c r="D102" s="207"/>
      <c r="E102" s="207"/>
      <c r="F102" s="208"/>
      <c r="G102" s="207"/>
      <c r="H102" s="205">
        <f t="shared" si="2"/>
        <v>0</v>
      </c>
      <c r="I102" s="223" t="e">
        <f>($H102*LEFT($B$3,3)/('Initial dilution'!$H96)/2000000)</f>
        <v>#DIV/0!</v>
      </c>
      <c r="J102" s="210" t="e">
        <f t="shared" si="3"/>
        <v>#DIV/0!</v>
      </c>
    </row>
    <row r="103" spans="1:10" ht="15" thickBot="1" x14ac:dyDescent="0.35">
      <c r="A103" s="206"/>
      <c r="B103" s="207"/>
      <c r="C103" s="207"/>
      <c r="D103" s="207"/>
      <c r="E103" s="207"/>
      <c r="F103" s="208"/>
      <c r="G103" s="207"/>
      <c r="H103" s="205">
        <f t="shared" si="2"/>
        <v>0</v>
      </c>
      <c r="I103" s="223" t="e">
        <f>($H103*LEFT($B$3,3)/('Initial dilution'!$H97)/2000000)</f>
        <v>#DIV/0!</v>
      </c>
      <c r="J103" s="210" t="e">
        <f t="shared" si="3"/>
        <v>#DIV/0!</v>
      </c>
    </row>
    <row r="104" spans="1:10" ht="15" thickBot="1" x14ac:dyDescent="0.35">
      <c r="A104" s="206"/>
      <c r="B104" s="207"/>
      <c r="C104" s="207"/>
      <c r="D104" s="207"/>
      <c r="E104" s="207"/>
      <c r="F104" s="208"/>
      <c r="G104" s="207"/>
      <c r="H104" s="205">
        <f t="shared" si="2"/>
        <v>0</v>
      </c>
      <c r="I104" s="223" t="e">
        <f>($H104*LEFT($B$3,3)/('Initial dilution'!$H98)/2000000)</f>
        <v>#DIV/0!</v>
      </c>
      <c r="J104" s="210" t="e">
        <f t="shared" si="3"/>
        <v>#DIV/0!</v>
      </c>
    </row>
    <row r="105" spans="1:10" ht="15" thickBot="1" x14ac:dyDescent="0.35">
      <c r="A105" s="206"/>
      <c r="B105" s="207"/>
      <c r="C105" s="207"/>
      <c r="D105" s="207"/>
      <c r="E105" s="207"/>
      <c r="F105" s="208"/>
      <c r="G105" s="207"/>
      <c r="H105" s="205">
        <f t="shared" si="2"/>
        <v>0</v>
      </c>
      <c r="I105" s="223" t="e">
        <f>($H105*LEFT($B$3,3)/('Initial dilution'!$H99)/2000000)</f>
        <v>#DIV/0!</v>
      </c>
      <c r="J105" s="210" t="e">
        <f t="shared" si="3"/>
        <v>#DIV/0!</v>
      </c>
    </row>
    <row r="106" spans="1:10" ht="15" thickBot="1" x14ac:dyDescent="0.35">
      <c r="A106" s="206"/>
      <c r="B106" s="207"/>
      <c r="C106" s="207"/>
      <c r="D106" s="207"/>
      <c r="E106" s="207"/>
      <c r="F106" s="208"/>
      <c r="G106" s="207"/>
      <c r="H106" s="205">
        <f t="shared" si="2"/>
        <v>0</v>
      </c>
      <c r="I106" s="223" t="e">
        <f>($H106*LEFT($B$3,3)/('Initial dilution'!$H100)/2000000)</f>
        <v>#DIV/0!</v>
      </c>
      <c r="J106" s="210" t="e">
        <f t="shared" si="3"/>
        <v>#DIV/0!</v>
      </c>
    </row>
    <row r="107" spans="1:10" ht="15" thickBot="1" x14ac:dyDescent="0.35">
      <c r="A107" s="206"/>
      <c r="B107" s="207"/>
      <c r="C107" s="207"/>
      <c r="D107" s="207"/>
      <c r="E107" s="207"/>
      <c r="F107" s="208"/>
      <c r="G107" s="207"/>
      <c r="H107" s="205">
        <f t="shared" si="2"/>
        <v>0</v>
      </c>
      <c r="I107" s="223" t="e">
        <f>($H107*LEFT($B$3,3)/('Initial dilution'!$H101)/2000000)</f>
        <v>#DIV/0!</v>
      </c>
      <c r="J107" s="210" t="e">
        <f t="shared" si="3"/>
        <v>#DIV/0!</v>
      </c>
    </row>
    <row r="108" spans="1:10" ht="15" thickBot="1" x14ac:dyDescent="0.35">
      <c r="A108" s="206"/>
      <c r="B108" s="207"/>
      <c r="C108" s="207"/>
      <c r="D108" s="207"/>
      <c r="E108" s="207"/>
      <c r="F108" s="208"/>
      <c r="G108" s="207"/>
      <c r="H108" s="205">
        <f t="shared" si="2"/>
        <v>0</v>
      </c>
      <c r="I108" s="223" t="e">
        <f>($H108*LEFT($B$3,3)/('Initial dilution'!$H102)/2000000)</f>
        <v>#DIV/0!</v>
      </c>
      <c r="J108" s="210" t="e">
        <f t="shared" si="3"/>
        <v>#DIV/0!</v>
      </c>
    </row>
    <row r="109" spans="1:10" ht="15" thickBot="1" x14ac:dyDescent="0.35">
      <c r="A109" s="206"/>
      <c r="B109" s="207"/>
      <c r="C109" s="207"/>
      <c r="D109" s="207"/>
      <c r="E109" s="207"/>
      <c r="F109" s="208"/>
      <c r="G109" s="207"/>
      <c r="H109" s="205">
        <f t="shared" si="2"/>
        <v>0</v>
      </c>
      <c r="I109" s="223" t="e">
        <f>($H109*LEFT($B$3,3)/('Initial dilution'!$H103)/2000000)</f>
        <v>#DIV/0!</v>
      </c>
      <c r="J109" s="210" t="e">
        <f t="shared" si="3"/>
        <v>#DIV/0!</v>
      </c>
    </row>
    <row r="110" spans="1:10" ht="15" thickBot="1" x14ac:dyDescent="0.35">
      <c r="A110" s="206"/>
      <c r="B110" s="207"/>
      <c r="C110" s="207"/>
      <c r="D110" s="207"/>
      <c r="E110" s="207"/>
      <c r="F110" s="208"/>
      <c r="G110" s="207"/>
      <c r="H110" s="205">
        <f t="shared" si="2"/>
        <v>0</v>
      </c>
      <c r="I110" s="223" t="e">
        <f>($H110*LEFT($B$3,3)/('Initial dilution'!$H104)/2000000)</f>
        <v>#DIV/0!</v>
      </c>
      <c r="J110" s="210" t="e">
        <f t="shared" si="3"/>
        <v>#DIV/0!</v>
      </c>
    </row>
    <row r="111" spans="1:10" ht="15" thickBot="1" x14ac:dyDescent="0.35">
      <c r="A111" s="206"/>
      <c r="B111" s="207"/>
      <c r="C111" s="207"/>
      <c r="D111" s="207"/>
      <c r="E111" s="207"/>
      <c r="F111" s="208"/>
      <c r="G111" s="207"/>
      <c r="H111" s="215">
        <f t="shared" si="2"/>
        <v>0</v>
      </c>
      <c r="I111" s="223" t="e">
        <f>($H111*LEFT($B$3,3)/('Initial dilution'!$H105)/2000000)</f>
        <v>#DIV/0!</v>
      </c>
      <c r="J111" s="216" t="e">
        <f t="shared" si="3"/>
        <v>#DIV/0!</v>
      </c>
    </row>
    <row r="112" spans="1:10" ht="15" thickBot="1" x14ac:dyDescent="0.35">
      <c r="A112" s="217"/>
      <c r="B112" s="218"/>
      <c r="C112" s="218"/>
      <c r="D112" s="218"/>
      <c r="E112" s="218"/>
      <c r="F112" s="219"/>
      <c r="G112" s="218"/>
      <c r="H112" s="220">
        <f t="shared" si="2"/>
        <v>0</v>
      </c>
      <c r="I112" s="232" t="e">
        <f>($H112*LEFT($B$3,3)/('Initial dilution'!$H106)/2000000)</f>
        <v>#DIV/0!</v>
      </c>
      <c r="J112" s="221" t="e">
        <f t="shared" si="3"/>
        <v>#DIV/0!</v>
      </c>
    </row>
    <row r="114" spans="1:3" x14ac:dyDescent="0.3">
      <c r="A114" s="222" t="s">
        <v>313</v>
      </c>
      <c r="B114" s="222"/>
      <c r="C114" s="222"/>
    </row>
    <row r="115" spans="1:3" x14ac:dyDescent="0.3">
      <c r="A115" s="90" t="s">
        <v>296</v>
      </c>
      <c r="B115" s="90">
        <v>5000000</v>
      </c>
    </row>
    <row r="116" spans="1:3" x14ac:dyDescent="0.3">
      <c r="A116" s="90" t="s">
        <v>295</v>
      </c>
      <c r="B116" s="90">
        <v>5000000</v>
      </c>
    </row>
    <row r="117" spans="1:3" x14ac:dyDescent="0.3">
      <c r="A117" s="90" t="s">
        <v>297</v>
      </c>
      <c r="B117" s="90">
        <v>3000000</v>
      </c>
    </row>
    <row r="118" spans="1:3" x14ac:dyDescent="0.3">
      <c r="A118" s="90" t="s">
        <v>298</v>
      </c>
      <c r="B118" s="90">
        <v>1600000</v>
      </c>
    </row>
    <row r="119" spans="1:3" x14ac:dyDescent="0.3">
      <c r="A119" s="90" t="s">
        <v>314</v>
      </c>
      <c r="B119" s="90">
        <v>5000000</v>
      </c>
    </row>
    <row r="120" spans="1:3" x14ac:dyDescent="0.3">
      <c r="A120" s="90" t="s">
        <v>315</v>
      </c>
      <c r="B120" s="90">
        <v>5000000</v>
      </c>
    </row>
    <row r="121" spans="1:3" x14ac:dyDescent="0.3">
      <c r="A121" s="90" t="s">
        <v>316</v>
      </c>
      <c r="B121" s="90">
        <v>4000000</v>
      </c>
    </row>
    <row r="1251" spans="1:1" x14ac:dyDescent="0.3">
      <c r="A1251" s="90" t="s">
        <v>317</v>
      </c>
    </row>
    <row r="1331" spans="1:1" x14ac:dyDescent="0.3">
      <c r="A1331" s="90" t="s">
        <v>318</v>
      </c>
    </row>
  </sheetData>
  <mergeCells count="21">
    <mergeCell ref="A114:C114"/>
    <mergeCell ref="E9:G9"/>
    <mergeCell ref="L10:O11"/>
    <mergeCell ref="A11:A13"/>
    <mergeCell ref="B12:B13"/>
    <mergeCell ref="C12:C13"/>
    <mergeCell ref="D12:D13"/>
    <mergeCell ref="E12:E13"/>
    <mergeCell ref="F12:F13"/>
    <mergeCell ref="I13:I16"/>
    <mergeCell ref="J13:J16"/>
    <mergeCell ref="L1:O1"/>
    <mergeCell ref="L2:O3"/>
    <mergeCell ref="L4:O5"/>
    <mergeCell ref="B5:D6"/>
    <mergeCell ref="E5:G6"/>
    <mergeCell ref="H5:H7"/>
    <mergeCell ref="I6:I8"/>
    <mergeCell ref="L6:O7"/>
    <mergeCell ref="L8:O9"/>
    <mergeCell ref="C9:D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A3C712-71FA-4991-A22D-450CB719A864}"/>
</file>

<file path=customXml/itemProps2.xml><?xml version="1.0" encoding="utf-8"?>
<ds:datastoreItem xmlns:ds="http://schemas.openxmlformats.org/officeDocument/2006/customXml" ds:itemID="{970ADA72-3870-46C4-86FC-AFB2693D8D18}"/>
</file>

<file path=customXml/itemProps3.xml><?xml version="1.0" encoding="utf-8"?>
<ds:datastoreItem xmlns:ds="http://schemas.openxmlformats.org/officeDocument/2006/customXml" ds:itemID="{E1710EBA-D559-4408-A368-FA86B5F5C6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Initial dilution</vt:lpstr>
      <vt:lpstr>Normalization and Pooling</vt:lpstr>
      <vt:lpstr>LRM_SampleSheet</vt:lpstr>
      <vt:lpstr>IEM_SampleSheet</vt:lpstr>
      <vt:lpstr>Indices</vt:lpstr>
      <vt:lpstr>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Truong, Jenny (CDC/DDID/NCEZID/DFWED)</dc:creator>
  <cp:lastModifiedBy>Truong, Jenny (CDC/DDID/NCEZID/DFWED)</cp:lastModifiedBy>
  <dcterms:created xsi:type="dcterms:W3CDTF">2021-02-25T19:36:57Z</dcterms:created>
  <dcterms:modified xsi:type="dcterms:W3CDTF">2021-03-26T21:46:15Z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2021-02-25T21:07:54Z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ef786498-ad74-4f11-a999-d9ba67ac4792</vt:lpwstr>
  </property>
  <property fmtid="{D5CDD505-2E9C-101B-9397-08002B2CF9AE}" pid="8" name="MSIP_Label_7b94a7b8-f06c-4dfe-bdcc-9b548fd58c31_ContentBits">
    <vt:lpwstr>0</vt:lpwstr>
  </property>
  <property fmtid="{D5CDD505-2E9C-101B-9397-08002B2CF9AE}" pid="9" name="ContentTypeId">
    <vt:lpwstr>0x010100C4153E15BBA51E4F9C86AECC4982C2E3</vt:lpwstr>
  </property>
  <property fmtid="{D5CDD505-2E9C-101B-9397-08002B2CF9AE}" pid="10" name="Order">
    <vt:r8>5200</vt:r8>
  </property>
  <property fmtid="{D5CDD505-2E9C-101B-9397-08002B2CF9AE}" pid="11" name="TemplateUrl">
    <vt:lpwstr/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</Properties>
</file>